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C-PF01\User Profiles$\1268\Downloads\"/>
    </mc:Choice>
  </mc:AlternateContent>
  <workbookProtection workbookAlgorithmName="SHA-512" workbookHashValue="9OuVevnM1cQJYuF5BgHqw/0oOksMUnYys54pDBmV9K4JrxzVwyzJjgYtEB/DyVBJp8njenQs2cjYj+4fu0ho6A==" workbookSaltValue="GTub1DPmC5rGVgaDoq3n2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GQ51" i="4"/>
  <c r="LT76" i="4"/>
  <c r="LH30" i="4"/>
  <c r="IE76" i="4"/>
  <c r="BZ51" i="4"/>
  <c r="GQ30" i="4"/>
  <c r="BZ30" i="4"/>
  <c r="KP76" i="4"/>
  <c r="HA76" i="4"/>
  <c r="AN51" i="4"/>
  <c r="FE30" i="4"/>
  <c r="AN30" i="4"/>
  <c r="JV30" i="4"/>
  <c r="AG76" i="4"/>
  <c r="JV51" i="4"/>
  <c r="FE51" i="4"/>
  <c r="HP76" i="4"/>
  <c r="BG30" i="4"/>
  <c r="BG51" i="4"/>
  <c r="FX30" i="4"/>
  <c r="AV76" i="4"/>
  <c r="KO51" i="4"/>
  <c r="LE76" i="4"/>
  <c r="FX51" i="4"/>
  <c r="KO30" i="4"/>
  <c r="R76" i="4"/>
  <c r="KA76" i="4"/>
  <c r="EL51" i="4"/>
  <c r="JC30" i="4"/>
  <c r="GL76" i="4"/>
  <c r="U51" i="4"/>
  <c r="EL30" i="4"/>
  <c r="U30" i="4"/>
  <c r="JC51" i="4"/>
</calcChain>
</file>

<file path=xl/sharedStrings.xml><?xml version="1.0" encoding="utf-8"?>
<sst xmlns="http://schemas.openxmlformats.org/spreadsheetml/2006/main" count="278" uniqueCount="142">
  <si>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</si>
  <si>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</si>
  <si>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</si>
  <si>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</si>
  <si>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</si>
  <si>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</si>
  <si>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</si>
  <si>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</si>
  <si>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</si>
  <si>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</si>
  <si>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</si>
  <si>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</si>
  <si>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</si>
  <si>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</si>
  <si>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</si>
  <si>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</si>
  <si>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</si>
  <si>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</si>
  <si>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</si>
  <si>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</si>
  <si>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</si>
  <si>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</si>
  <si>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</si>
  <si>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</si>
  <si>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</si>
  <si>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</si>
  <si>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</si>
  <si>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</si>
  <si>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</si>
  <si>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</si>
  <si>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</si>
  <si>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</si>
  <si>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</si>
  <si>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</si>
  <si>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</si>
  <si>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</si>
  <si>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</si>
  <si>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</si>
  <si>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</si>
  <si>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</si>
  <si>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</si>
  <si>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</si>
  <si>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</si>
  <si>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</si>
  <si>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</si>
  <si>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</si>
  <si>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</si>
  <si>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</si>
  <si>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</si>
  <si>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</si>
  <si>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</si>
  <si>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</si>
  <si>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</si>
  <si>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</si>
  <si>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</si>
  <si>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</si>
  <si>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</si>
  <si>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</si>
  <si>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</si>
  <si>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</si>
  <si>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</si>
  <si>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</si>
  <si>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</si>
  <si>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</si>
  <si>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</si>
  <si>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</si>
  <si>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</si>
  <si>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</si>
  <si>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</si>
  <si>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</si>
  <si>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</si>
  <si>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</si>
  <si>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</si>
  <si>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</si>
  <si>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</si>
  <si>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</si>
  <si>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</si>
  <si>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</si>
  <si>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</si>
  <si>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</si>
  <si>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</si>
  <si>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</si>
  <si>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</si>
  <si>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</si>
  <si>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</si>
  <si>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</si>
  <si>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</si>
  <si>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</si>
  <si>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</si>
  <si>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</si>
  <si>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</si>
  <si>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</si>
  <si>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</si>
  <si>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</si>
  <si>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</si>
  <si>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</si>
  <si>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</si>
  <si>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</si>
  <si>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</si>
  <si>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</si>
  <si>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</si>
  <si>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</si>
  <si>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</si>
  <si>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</si>
  <si>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</si>
  <si>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</si>
  <si>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</si>
  <si>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</si>
  <si>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当該値(N-3)</t>
    <phoneticPr fontId="5"/>
  </si>
  <si>
    <t>当該値(N-1)</t>
    <phoneticPr fontId="5"/>
  </si>
  <si>
    <t>当該値(N-4)</t>
    <phoneticPr fontId="5"/>
  </si>
  <si>
    <t>当該値(N-2)</t>
    <phoneticPr fontId="5"/>
  </si>
  <si>
    <t>当該値(N)</t>
    <phoneticPr fontId="5"/>
  </si>
  <si>
    <t>当該値(N-3)</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</si>
  <si>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</si>
  <si>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</si>
  <si>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</si>
  <si>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</si>
  <si>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</si>
  <si>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</si>
  <si>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摂津市</t>
  </si>
  <si>
    <t>フォルテ摂津自動車駐車場</t>
  </si>
  <si>
    <t>法非適用</t>
  </si>
  <si>
    <t>駐車場整備事業</t>
  </si>
  <si>
    <t>-</t>
  </si>
  <si>
    <t>Ａ２Ｂ１</t>
  </si>
  <si>
    <t>非設置</t>
  </si>
  <si>
    <t>該当数値なし</t>
  </si>
  <si>
    <t>都市計画駐車場 届出駐車場</t>
  </si>
  <si>
    <t>地下式 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</si>
  <si>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</si>
  <si>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</si>
  <si>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</si>
  <si>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</si>
  <si>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</si>
  <si>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</si>
  <si>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</si>
  <si>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</si>
  <si>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類似施設平均値を大きく下回る稼働率となっている。原因として、近隣の民間自動車駐車場へ駐車する車両が多く、市営駐車場の需要が減少していると考えられる。</t>
    <phoneticPr fontId="5"/>
  </si>
  <si>
    <t>　平成25年度に地方債の償還を終えたことから、平成26年度以降の企業債残高対料金収入比率は0となっている。</t>
    <phoneticPr fontId="5"/>
  </si>
  <si>
    <t>　他会計からの繰入金に頼り、駐車場収入の赤字を補填している状態が続いているため、今後は管理費の見直しを図るといった経営改善の取り組みを進めていく必要がある。
　</t>
    <rPh sb="40" eb="42">
      <t>コンゴ</t>
    </rPh>
    <rPh sb="43" eb="46">
      <t>カンリヒ</t>
    </rPh>
    <rPh sb="47" eb="49">
      <t>ミナオ</t>
    </rPh>
    <rPh sb="51" eb="52">
      <t>ハカ</t>
    </rPh>
    <rPh sb="57" eb="59">
      <t>ケイエイ</t>
    </rPh>
    <rPh sb="59" eb="61">
      <t>カイゼン</t>
    </rPh>
    <rPh sb="62" eb="63">
      <t>ト</t>
    </rPh>
    <rPh sb="64" eb="65">
      <t>ク</t>
    </rPh>
    <rPh sb="67" eb="68">
      <t>スス</t>
    </rPh>
    <rPh sb="72" eb="74">
      <t>ヒツヨウ</t>
    </rPh>
    <phoneticPr fontId="5"/>
  </si>
  <si>
    <t>　平成24年度に収入の改善の為、時間当たりの料金や24時間最大料金の見直し等を実施した。また、平成25年度に地方債の償還を終えたことから、平成26年度以降の収益的収支比率は100％となったが、令和元年度以降は利用料金制の導入により100％を満たさなくなった。</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</si>
</sst>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c:v>
                </c:pt>
                <c:pt idx="1">
                  <c:v>100</c:v>
                </c:pt>
                <c:pt idx="2">
                  <c:v>100</c:v>
                </c:pt>
                <c:pt idx="3">
                  <c:v>94.6</c:v>
                </c:pt>
                <c:pt idx="4">
                  <c:v>93.8</c:v>
                </c:pt>
              </c:numCache>
            </c:numRef>
          </c:val>
          <c:extLst xmlns:c16r2="http://schemas.microsoft.com/office/drawing/2015/06/chart">
            <c:ext xmlns:c16="http://schemas.microsoft.com/office/drawing/2014/chart" uri="{C3380CC4-5D6E-409C-BE32-E72D297353CC}">
              <c16:uniqueId val="{00000000-49D2-4A39-A56B-092B83A65D36}"/>
            </c:ext>
          </c:extLst>
        </c:ser>
        <c:dLbls>
          <c:showLegendKey val="0"/>
          <c:showVal val="0"/>
          <c:showCatName val="0"/>
          <c:showSerName val="0"/>
          <c:showPercent val="0"/>
          <c:showBubbleSize val="0"/>
        </c:dLbls>
        <c:gapWidth val="150"/>
        <c:axId val="316521440"/>
        <c:axId val="3165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xmlns:c16r2="http://schemas.microsoft.com/office/drawing/2015/06/chart">
            <c:ext xmlns:c16="http://schemas.microsoft.com/office/drawing/2014/chart" uri="{C3380CC4-5D6E-409C-BE32-E72D297353CC}">
              <c16:uniqueId val="{00000001-49D2-4A39-A56B-092B83A65D36}"/>
            </c:ext>
          </c:extLst>
        </c:ser>
        <c:dLbls>
          <c:showLegendKey val="0"/>
          <c:showVal val="0"/>
          <c:showCatName val="0"/>
          <c:showSerName val="0"/>
          <c:showPercent val="0"/>
          <c:showBubbleSize val="0"/>
        </c:dLbls>
        <c:marker val="1"/>
        <c:smooth val="0"/>
        <c:axId val="316521440"/>
        <c:axId val="316519872"/>
      </c:lineChart>
      <c:catAx>
        <c:axId val="316521440"/>
        <c:scaling>
          <c:orientation val="minMax"/>
        </c:scaling>
        <c:delete val="1"/>
        <c:axPos val="b"/>
        <c:numFmt formatCode="General" sourceLinked="1"/>
        <c:majorTickMark val="none"/>
        <c:minorTickMark val="none"/>
        <c:tickLblPos val="none"/>
        <c:crossAx val="316519872"/>
        <c:crosses val="autoZero"/>
        <c:auto val="1"/>
        <c:lblAlgn val="ctr"/>
        <c:lblOffset val="100"/>
        <c:noMultiLvlLbl val="1"/>
      </c:catAx>
      <c:valAx>
        <c:axId val="31651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52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5E-4C8D-BB89-16F949D5FD49}"/>
            </c:ext>
          </c:extLst>
        </c:ser>
        <c:dLbls>
          <c:showLegendKey val="0"/>
          <c:showVal val="0"/>
          <c:showCatName val="0"/>
          <c:showSerName val="0"/>
          <c:showPercent val="0"/>
          <c:showBubbleSize val="0"/>
        </c:dLbls>
        <c:gapWidth val="150"/>
        <c:axId val="316518304"/>
        <c:axId val="31651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xmlns:c16r2="http://schemas.microsoft.com/office/drawing/2015/06/chart">
            <c:ext xmlns:c16="http://schemas.microsoft.com/office/drawing/2014/chart" uri="{C3380CC4-5D6E-409C-BE32-E72D297353CC}">
              <c16:uniqueId val="{00000001-855E-4C8D-BB89-16F949D5FD49}"/>
            </c:ext>
          </c:extLst>
        </c:ser>
        <c:dLbls>
          <c:showLegendKey val="0"/>
          <c:showVal val="0"/>
          <c:showCatName val="0"/>
          <c:showSerName val="0"/>
          <c:showPercent val="0"/>
          <c:showBubbleSize val="0"/>
        </c:dLbls>
        <c:marker val="1"/>
        <c:smooth val="0"/>
        <c:axId val="316518304"/>
        <c:axId val="316519480"/>
      </c:lineChart>
      <c:catAx>
        <c:axId val="316518304"/>
        <c:scaling>
          <c:orientation val="minMax"/>
        </c:scaling>
        <c:delete val="1"/>
        <c:axPos val="b"/>
        <c:numFmt formatCode="General" sourceLinked="1"/>
        <c:majorTickMark val="none"/>
        <c:minorTickMark val="none"/>
        <c:tickLblPos val="none"/>
        <c:crossAx val="316519480"/>
        <c:crosses val="autoZero"/>
        <c:auto val="1"/>
        <c:lblAlgn val="ctr"/>
        <c:lblOffset val="100"/>
        <c:noMultiLvlLbl val="1"/>
      </c:catAx>
      <c:valAx>
        <c:axId val="31651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51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57F-466F-B3AF-66F499F5B1FF}"/>
            </c:ext>
          </c:extLst>
        </c:ser>
        <c:dLbls>
          <c:showLegendKey val="0"/>
          <c:showVal val="0"/>
          <c:showCatName val="0"/>
          <c:showSerName val="0"/>
          <c:showPercent val="0"/>
          <c:showBubbleSize val="0"/>
        </c:dLbls>
        <c:gapWidth val="150"/>
        <c:axId val="316517912"/>
        <c:axId val="31651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57F-466F-B3AF-66F499F5B1FF}"/>
            </c:ext>
          </c:extLst>
        </c:ser>
        <c:dLbls>
          <c:showLegendKey val="0"/>
          <c:showVal val="0"/>
          <c:showCatName val="0"/>
          <c:showSerName val="0"/>
          <c:showPercent val="0"/>
          <c:showBubbleSize val="0"/>
        </c:dLbls>
        <c:marker val="1"/>
        <c:smooth val="0"/>
        <c:axId val="316517912"/>
        <c:axId val="316518696"/>
      </c:lineChart>
      <c:catAx>
        <c:axId val="316517912"/>
        <c:scaling>
          <c:orientation val="minMax"/>
        </c:scaling>
        <c:delete val="1"/>
        <c:axPos val="b"/>
        <c:numFmt formatCode="General" sourceLinked="1"/>
        <c:majorTickMark val="none"/>
        <c:minorTickMark val="none"/>
        <c:tickLblPos val="none"/>
        <c:crossAx val="316518696"/>
        <c:crosses val="autoZero"/>
        <c:auto val="1"/>
        <c:lblAlgn val="ctr"/>
        <c:lblOffset val="100"/>
        <c:noMultiLvlLbl val="1"/>
      </c:catAx>
      <c:valAx>
        <c:axId val="316518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51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120-4CC0-8087-86EFF0D622D2}"/>
            </c:ext>
          </c:extLst>
        </c:ser>
        <c:dLbls>
          <c:showLegendKey val="0"/>
          <c:showVal val="0"/>
          <c:showCatName val="0"/>
          <c:showSerName val="0"/>
          <c:showPercent val="0"/>
          <c:showBubbleSize val="0"/>
        </c:dLbls>
        <c:gapWidth val="150"/>
        <c:axId val="316521048"/>
        <c:axId val="3166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120-4CC0-8087-86EFF0D622D2}"/>
            </c:ext>
          </c:extLst>
        </c:ser>
        <c:dLbls>
          <c:showLegendKey val="0"/>
          <c:showVal val="0"/>
          <c:showCatName val="0"/>
          <c:showSerName val="0"/>
          <c:showPercent val="0"/>
          <c:showBubbleSize val="0"/>
        </c:dLbls>
        <c:marker val="1"/>
        <c:smooth val="0"/>
        <c:axId val="316521048"/>
        <c:axId val="316617824"/>
      </c:lineChart>
      <c:catAx>
        <c:axId val="316521048"/>
        <c:scaling>
          <c:orientation val="minMax"/>
        </c:scaling>
        <c:delete val="1"/>
        <c:axPos val="b"/>
        <c:numFmt formatCode="General" sourceLinked="1"/>
        <c:majorTickMark val="none"/>
        <c:minorTickMark val="none"/>
        <c:tickLblPos val="none"/>
        <c:crossAx val="316617824"/>
        <c:crosses val="autoZero"/>
        <c:auto val="1"/>
        <c:lblAlgn val="ctr"/>
        <c:lblOffset val="100"/>
        <c:noMultiLvlLbl val="1"/>
      </c:catAx>
      <c:valAx>
        <c:axId val="31661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52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48.9</c:v>
                </c:pt>
                <c:pt idx="1">
                  <c:v>50.4</c:v>
                </c:pt>
                <c:pt idx="2">
                  <c:v>48.7</c:v>
                </c:pt>
                <c:pt idx="3">
                  <c:v>94.6</c:v>
                </c:pt>
                <c:pt idx="4">
                  <c:v>93.8</c:v>
                </c:pt>
              </c:numCache>
            </c:numRef>
          </c:val>
          <c:extLst xmlns:c16r2="http://schemas.microsoft.com/office/drawing/2015/06/chart">
            <c:ext xmlns:c16="http://schemas.microsoft.com/office/drawing/2014/chart" uri="{C3380CC4-5D6E-409C-BE32-E72D297353CC}">
              <c16:uniqueId val="{00000000-958E-4370-BD8F-F0E5580BBB60}"/>
            </c:ext>
          </c:extLst>
        </c:ser>
        <c:dLbls>
          <c:showLegendKey val="0"/>
          <c:showVal val="0"/>
          <c:showCatName val="0"/>
          <c:showSerName val="0"/>
          <c:showPercent val="0"/>
          <c:showBubbleSize val="0"/>
        </c:dLbls>
        <c:gapWidth val="150"/>
        <c:axId val="316620176"/>
        <c:axId val="31662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xmlns:c16r2="http://schemas.microsoft.com/office/drawing/2015/06/chart">
            <c:ext xmlns:c16="http://schemas.microsoft.com/office/drawing/2014/chart" uri="{C3380CC4-5D6E-409C-BE32-E72D297353CC}">
              <c16:uniqueId val="{00000001-958E-4370-BD8F-F0E5580BBB60}"/>
            </c:ext>
          </c:extLst>
        </c:ser>
        <c:dLbls>
          <c:showLegendKey val="0"/>
          <c:showVal val="0"/>
          <c:showCatName val="0"/>
          <c:showSerName val="0"/>
          <c:showPercent val="0"/>
          <c:showBubbleSize val="0"/>
        </c:dLbls>
        <c:marker val="1"/>
        <c:smooth val="0"/>
        <c:axId val="316620176"/>
        <c:axId val="316622920"/>
      </c:lineChart>
      <c:catAx>
        <c:axId val="316620176"/>
        <c:scaling>
          <c:orientation val="minMax"/>
        </c:scaling>
        <c:delete val="1"/>
        <c:axPos val="b"/>
        <c:numFmt formatCode="General" sourceLinked="1"/>
        <c:majorTickMark val="none"/>
        <c:minorTickMark val="none"/>
        <c:tickLblPos val="none"/>
        <c:crossAx val="316622920"/>
        <c:crosses val="autoZero"/>
        <c:auto val="1"/>
        <c:lblAlgn val="ctr"/>
        <c:lblOffset val="100"/>
        <c:noMultiLvlLbl val="1"/>
      </c:catAx>
      <c:valAx>
        <c:axId val="316622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62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313</c:v>
                </c:pt>
                <c:pt idx="1">
                  <c:v>331</c:v>
                </c:pt>
                <c:pt idx="2">
                  <c:v>332</c:v>
                </c:pt>
                <c:pt idx="3">
                  <c:v>447</c:v>
                </c:pt>
                <c:pt idx="4">
                  <c:v>437</c:v>
                </c:pt>
              </c:numCache>
            </c:numRef>
          </c:val>
          <c:extLst xmlns:c16r2="http://schemas.microsoft.com/office/drawing/2015/06/chart">
            <c:ext xmlns:c16="http://schemas.microsoft.com/office/drawing/2014/chart" uri="{C3380CC4-5D6E-409C-BE32-E72D297353CC}">
              <c16:uniqueId val="{00000000-C060-4DCA-9E5A-8B1F01E960A9}"/>
            </c:ext>
          </c:extLst>
        </c:ser>
        <c:dLbls>
          <c:showLegendKey val="0"/>
          <c:showVal val="0"/>
          <c:showCatName val="0"/>
          <c:showSerName val="0"/>
          <c:showPercent val="0"/>
          <c:showBubbleSize val="0"/>
        </c:dLbls>
        <c:gapWidth val="150"/>
        <c:axId val="316619000"/>
        <c:axId val="31662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xmlns:c16r2="http://schemas.microsoft.com/office/drawing/2015/06/chart">
            <c:ext xmlns:c16="http://schemas.microsoft.com/office/drawing/2014/chart" uri="{C3380CC4-5D6E-409C-BE32-E72D297353CC}">
              <c16:uniqueId val="{00000001-C060-4DCA-9E5A-8B1F01E960A9}"/>
            </c:ext>
          </c:extLst>
        </c:ser>
        <c:dLbls>
          <c:showLegendKey val="0"/>
          <c:showVal val="0"/>
          <c:showCatName val="0"/>
          <c:showSerName val="0"/>
          <c:showPercent val="0"/>
          <c:showBubbleSize val="0"/>
        </c:dLbls>
        <c:marker val="1"/>
        <c:smooth val="0"/>
        <c:axId val="316619000"/>
        <c:axId val="316621744"/>
      </c:lineChart>
      <c:catAx>
        <c:axId val="316619000"/>
        <c:scaling>
          <c:orientation val="minMax"/>
        </c:scaling>
        <c:delete val="1"/>
        <c:axPos val="b"/>
        <c:numFmt formatCode="General" sourceLinked="1"/>
        <c:majorTickMark val="none"/>
        <c:minorTickMark val="none"/>
        <c:tickLblPos val="none"/>
        <c:crossAx val="316621744"/>
        <c:crosses val="autoZero"/>
        <c:auto val="1"/>
        <c:lblAlgn val="ctr"/>
        <c:lblOffset val="100"/>
        <c:noMultiLvlLbl val="1"/>
      </c:catAx>
      <c:valAx>
        <c:axId val="316621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61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82.4</c:v>
                </c:pt>
                <c:pt idx="1">
                  <c:v>82.9</c:v>
                </c:pt>
                <c:pt idx="2">
                  <c:v>77.599999999999994</c:v>
                </c:pt>
                <c:pt idx="3">
                  <c:v>77.900000000000006</c:v>
                </c:pt>
                <c:pt idx="4">
                  <c:v>68.400000000000006</c:v>
                </c:pt>
              </c:numCache>
            </c:numRef>
          </c:val>
          <c:extLst xmlns:c16r2="http://schemas.microsoft.com/office/drawing/2015/06/chart">
            <c:ext xmlns:c16="http://schemas.microsoft.com/office/drawing/2014/chart" uri="{C3380CC4-5D6E-409C-BE32-E72D297353CC}">
              <c16:uniqueId val="{00000000-FA34-478E-A8A2-22BEB8E5AAF1}"/>
            </c:ext>
          </c:extLst>
        </c:ser>
        <c:dLbls>
          <c:showLegendKey val="0"/>
          <c:showVal val="0"/>
          <c:showCatName val="0"/>
          <c:showSerName val="0"/>
          <c:showPercent val="0"/>
          <c:showBubbleSize val="0"/>
        </c:dLbls>
        <c:gapWidth val="150"/>
        <c:axId val="316618216"/>
        <c:axId val="31661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xmlns:c16r2="http://schemas.microsoft.com/office/drawing/2015/06/chart">
            <c:ext xmlns:c16="http://schemas.microsoft.com/office/drawing/2014/chart" uri="{C3380CC4-5D6E-409C-BE32-E72D297353CC}">
              <c16:uniqueId val="{00000001-FA34-478E-A8A2-22BEB8E5AAF1}"/>
            </c:ext>
          </c:extLst>
        </c:ser>
        <c:dLbls>
          <c:showLegendKey val="0"/>
          <c:showVal val="0"/>
          <c:showCatName val="0"/>
          <c:showSerName val="0"/>
          <c:showPercent val="0"/>
          <c:showBubbleSize val="0"/>
        </c:dLbls>
        <c:marker val="1"/>
        <c:smooth val="0"/>
        <c:axId val="316618216"/>
        <c:axId val="316616648"/>
      </c:lineChart>
      <c:catAx>
        <c:axId val="316618216"/>
        <c:scaling>
          <c:orientation val="minMax"/>
        </c:scaling>
        <c:delete val="1"/>
        <c:axPos val="b"/>
        <c:numFmt formatCode="General" sourceLinked="1"/>
        <c:majorTickMark val="none"/>
        <c:minorTickMark val="none"/>
        <c:tickLblPos val="none"/>
        <c:crossAx val="316616648"/>
        <c:crosses val="autoZero"/>
        <c:auto val="1"/>
        <c:lblAlgn val="ctr"/>
        <c:lblOffset val="100"/>
        <c:noMultiLvlLbl val="1"/>
      </c:catAx>
      <c:valAx>
        <c:axId val="31661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61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-95.6</c:v>
                </c:pt>
                <c:pt idx="1">
                  <c:v>-101.8</c:v>
                </c:pt>
                <c:pt idx="2">
                  <c:v>-94.8</c:v>
                </c:pt>
                <c:pt idx="3">
                  <c:v>0</c:v>
                </c:pt>
                <c:pt idx="4">
                  <c:v>0</c:v>
                </c:pt>
              </c:numCache>
            </c:numRef>
          </c:val>
          <c:extLst xmlns:c16r2="http://schemas.microsoft.com/office/drawing/2015/06/chart">
            <c:ext xmlns:c16="http://schemas.microsoft.com/office/drawing/2014/chart" uri="{C3380CC4-5D6E-409C-BE32-E72D297353CC}">
              <c16:uniqueId val="{00000000-3E68-448D-BA59-8ECC833110E8}"/>
            </c:ext>
          </c:extLst>
        </c:ser>
        <c:dLbls>
          <c:showLegendKey val="0"/>
          <c:showVal val="0"/>
          <c:showCatName val="0"/>
          <c:showSerName val="0"/>
          <c:showPercent val="0"/>
          <c:showBubbleSize val="0"/>
        </c:dLbls>
        <c:gapWidth val="150"/>
        <c:axId val="316620568"/>
        <c:axId val="31661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xmlns:c16r2="http://schemas.microsoft.com/office/drawing/2015/06/chart">
            <c:ext xmlns:c16="http://schemas.microsoft.com/office/drawing/2014/chart" uri="{C3380CC4-5D6E-409C-BE32-E72D297353CC}">
              <c16:uniqueId val="{00000001-3E68-448D-BA59-8ECC833110E8}"/>
            </c:ext>
          </c:extLst>
        </c:ser>
        <c:dLbls>
          <c:showLegendKey val="0"/>
          <c:showVal val="0"/>
          <c:showCatName val="0"/>
          <c:showSerName val="0"/>
          <c:showPercent val="0"/>
          <c:showBubbleSize val="0"/>
        </c:dLbls>
        <c:marker val="1"/>
        <c:smooth val="0"/>
        <c:axId val="316620568"/>
        <c:axId val="316619784"/>
      </c:lineChart>
      <c:catAx>
        <c:axId val="316620568"/>
        <c:scaling>
          <c:orientation val="minMax"/>
        </c:scaling>
        <c:delete val="1"/>
        <c:axPos val="b"/>
        <c:numFmt formatCode="General" sourceLinked="1"/>
        <c:majorTickMark val="none"/>
        <c:minorTickMark val="none"/>
        <c:tickLblPos val="none"/>
        <c:crossAx val="316619784"/>
        <c:crosses val="autoZero"/>
        <c:auto val="1"/>
        <c:lblAlgn val="ctr"/>
        <c:lblOffset val="100"/>
        <c:noMultiLvlLbl val="1"/>
      </c:catAx>
      <c:valAx>
        <c:axId val="316619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62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-19752</c:v>
                </c:pt>
                <c:pt idx="1">
                  <c:v>-21001</c:v>
                </c:pt>
                <c:pt idx="2">
                  <c:v>-19761</c:v>
                </c:pt>
                <c:pt idx="3">
                  <c:v>-25590</c:v>
                </c:pt>
                <c:pt idx="4">
                  <c:v>-22190</c:v>
                </c:pt>
              </c:numCache>
            </c:numRef>
          </c:val>
          <c:extLst xmlns:c16r2="http://schemas.microsoft.com/office/drawing/2015/06/chart">
            <c:ext xmlns:c16="http://schemas.microsoft.com/office/drawing/2014/chart" uri="{C3380CC4-5D6E-409C-BE32-E72D297353CC}">
              <c16:uniqueId val="{00000000-F97D-4BB9-8A34-4F25E1B1C475}"/>
            </c:ext>
          </c:extLst>
        </c:ser>
        <c:dLbls>
          <c:showLegendKey val="0"/>
          <c:showVal val="0"/>
          <c:showCatName val="0"/>
          <c:showSerName val="0"/>
          <c:showPercent val="0"/>
          <c:showBubbleSize val="0"/>
        </c:dLbls>
        <c:gapWidth val="150"/>
        <c:axId val="316623312"/>
        <c:axId val="31661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xmlns:c16r2="http://schemas.microsoft.com/office/drawing/2015/06/chart">
            <c:ext xmlns:c16="http://schemas.microsoft.com/office/drawing/2014/chart" uri="{C3380CC4-5D6E-409C-BE32-E72D297353CC}">
              <c16:uniqueId val="{00000001-F97D-4BB9-8A34-4F25E1B1C475}"/>
            </c:ext>
          </c:extLst>
        </c:ser>
        <c:dLbls>
          <c:showLegendKey val="0"/>
          <c:showVal val="0"/>
          <c:showCatName val="0"/>
          <c:showSerName val="0"/>
          <c:showPercent val="0"/>
          <c:showBubbleSize val="0"/>
        </c:dLbls>
        <c:marker val="1"/>
        <c:smooth val="0"/>
        <c:axId val="316623312"/>
        <c:axId val="316618608"/>
      </c:lineChart>
      <c:catAx>
        <c:axId val="316623312"/>
        <c:scaling>
          <c:orientation val="minMax"/>
        </c:scaling>
        <c:delete val="1"/>
        <c:axPos val="b"/>
        <c:numFmt formatCode="General" sourceLinked="1"/>
        <c:majorTickMark val="none"/>
        <c:minorTickMark val="none"/>
        <c:tickLblPos val="none"/>
        <c:crossAx val="316618608"/>
        <c:crosses val="autoZero"/>
        <c:auto val="1"/>
        <c:lblAlgn val="ctr"/>
        <c:lblOffset val="100"/>
        <c:noMultiLvlLbl val="1"/>
      </c:catAx>
      <c:valAx>
        <c:axId val="31661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62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3" zoomScaleNormal="100" zoomScaleSheetLayoutView="70" workbookViewId="0">
      <selection activeCell="NC27" sqref="NC2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大阪府摂津市　フォルテ摂津自動車駐車場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2072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 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190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100</v>
      </c>
      <c r="V31" s="110"/>
      <c r="W31" s="110"/>
      <c r="X31" s="110"/>
      <c r="Y31" s="110"/>
      <c r="Z31" s="110"/>
      <c r="AA31" s="110"/>
      <c r="AB31" s="110"/>
      <c r="AC31" s="110"/>
      <c r="AD31" s="110"/>
      <c r="AE31" s="110"/>
      <c r="AF31" s="110"/>
      <c r="AG31" s="110"/>
      <c r="AH31" s="110"/>
      <c r="AI31" s="110"/>
      <c r="AJ31" s="110"/>
      <c r="AK31" s="110"/>
      <c r="AL31" s="110"/>
      <c r="AM31" s="110"/>
      <c r="AN31" s="110">
        <f>データ!Z7</f>
        <v>100</v>
      </c>
      <c r="AO31" s="110"/>
      <c r="AP31" s="110"/>
      <c r="AQ31" s="110"/>
      <c r="AR31" s="110"/>
      <c r="AS31" s="110"/>
      <c r="AT31" s="110"/>
      <c r="AU31" s="110"/>
      <c r="AV31" s="110"/>
      <c r="AW31" s="110"/>
      <c r="AX31" s="110"/>
      <c r="AY31" s="110"/>
      <c r="AZ31" s="110"/>
      <c r="BA31" s="110"/>
      <c r="BB31" s="110"/>
      <c r="BC31" s="110"/>
      <c r="BD31" s="110"/>
      <c r="BE31" s="110"/>
      <c r="BF31" s="110"/>
      <c r="BG31" s="110">
        <f>データ!AA7</f>
        <v>100</v>
      </c>
      <c r="BH31" s="110"/>
      <c r="BI31" s="110"/>
      <c r="BJ31" s="110"/>
      <c r="BK31" s="110"/>
      <c r="BL31" s="110"/>
      <c r="BM31" s="110"/>
      <c r="BN31" s="110"/>
      <c r="BO31" s="110"/>
      <c r="BP31" s="110"/>
      <c r="BQ31" s="110"/>
      <c r="BR31" s="110"/>
      <c r="BS31" s="110"/>
      <c r="BT31" s="110"/>
      <c r="BU31" s="110"/>
      <c r="BV31" s="110"/>
      <c r="BW31" s="110"/>
      <c r="BX31" s="110"/>
      <c r="BY31" s="110"/>
      <c r="BZ31" s="110">
        <f>データ!AB7</f>
        <v>94.6</v>
      </c>
      <c r="CA31" s="110"/>
      <c r="CB31" s="110"/>
      <c r="CC31" s="110"/>
      <c r="CD31" s="110"/>
      <c r="CE31" s="110"/>
      <c r="CF31" s="110"/>
      <c r="CG31" s="110"/>
      <c r="CH31" s="110"/>
      <c r="CI31" s="110"/>
      <c r="CJ31" s="110"/>
      <c r="CK31" s="110"/>
      <c r="CL31" s="110"/>
      <c r="CM31" s="110"/>
      <c r="CN31" s="110"/>
      <c r="CO31" s="110"/>
      <c r="CP31" s="110"/>
      <c r="CQ31" s="110"/>
      <c r="CR31" s="110"/>
      <c r="CS31" s="110">
        <f>データ!AC7</f>
        <v>93.8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48.9</v>
      </c>
      <c r="EM31" s="110"/>
      <c r="EN31" s="110"/>
      <c r="EO31" s="110"/>
      <c r="EP31" s="110"/>
      <c r="EQ31" s="110"/>
      <c r="ER31" s="110"/>
      <c r="ES31" s="110"/>
      <c r="ET31" s="110"/>
      <c r="EU31" s="110"/>
      <c r="EV31" s="110"/>
      <c r="EW31" s="110"/>
      <c r="EX31" s="110"/>
      <c r="EY31" s="110"/>
      <c r="EZ31" s="110"/>
      <c r="FA31" s="110"/>
      <c r="FB31" s="110"/>
      <c r="FC31" s="110"/>
      <c r="FD31" s="110"/>
      <c r="FE31" s="110">
        <f>データ!AK7</f>
        <v>50.4</v>
      </c>
      <c r="FF31" s="110"/>
      <c r="FG31" s="110"/>
      <c r="FH31" s="110"/>
      <c r="FI31" s="110"/>
      <c r="FJ31" s="110"/>
      <c r="FK31" s="110"/>
      <c r="FL31" s="110"/>
      <c r="FM31" s="110"/>
      <c r="FN31" s="110"/>
      <c r="FO31" s="110"/>
      <c r="FP31" s="110"/>
      <c r="FQ31" s="110"/>
      <c r="FR31" s="110"/>
      <c r="FS31" s="110"/>
      <c r="FT31" s="110"/>
      <c r="FU31" s="110"/>
      <c r="FV31" s="110"/>
      <c r="FW31" s="110"/>
      <c r="FX31" s="110">
        <f>データ!AL7</f>
        <v>48.7</v>
      </c>
      <c r="FY31" s="110"/>
      <c r="FZ31" s="110"/>
      <c r="GA31" s="110"/>
      <c r="GB31" s="110"/>
      <c r="GC31" s="110"/>
      <c r="GD31" s="110"/>
      <c r="GE31" s="110"/>
      <c r="GF31" s="110"/>
      <c r="GG31" s="110"/>
      <c r="GH31" s="110"/>
      <c r="GI31" s="110"/>
      <c r="GJ31" s="110"/>
      <c r="GK31" s="110"/>
      <c r="GL31" s="110"/>
      <c r="GM31" s="110"/>
      <c r="GN31" s="110"/>
      <c r="GO31" s="110"/>
      <c r="GP31" s="110"/>
      <c r="GQ31" s="110">
        <f>データ!AM7</f>
        <v>94.6</v>
      </c>
      <c r="GR31" s="110"/>
      <c r="GS31" s="110"/>
      <c r="GT31" s="110"/>
      <c r="GU31" s="110"/>
      <c r="GV31" s="110"/>
      <c r="GW31" s="110"/>
      <c r="GX31" s="110"/>
      <c r="GY31" s="110"/>
      <c r="GZ31" s="110"/>
      <c r="HA31" s="110"/>
      <c r="HB31" s="110"/>
      <c r="HC31" s="110"/>
      <c r="HD31" s="110"/>
      <c r="HE31" s="110"/>
      <c r="HF31" s="110"/>
      <c r="HG31" s="110"/>
      <c r="HH31" s="110"/>
      <c r="HI31" s="110"/>
      <c r="HJ31" s="110">
        <f>データ!AN7</f>
        <v>93.8</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82.4</v>
      </c>
      <c r="JD31" s="81"/>
      <c r="JE31" s="81"/>
      <c r="JF31" s="81"/>
      <c r="JG31" s="81"/>
      <c r="JH31" s="81"/>
      <c r="JI31" s="81"/>
      <c r="JJ31" s="81"/>
      <c r="JK31" s="81"/>
      <c r="JL31" s="81"/>
      <c r="JM31" s="81"/>
      <c r="JN31" s="81"/>
      <c r="JO31" s="81"/>
      <c r="JP31" s="81"/>
      <c r="JQ31" s="81"/>
      <c r="JR31" s="81"/>
      <c r="JS31" s="81"/>
      <c r="JT31" s="81"/>
      <c r="JU31" s="82"/>
      <c r="JV31" s="80">
        <f>データ!DL7</f>
        <v>82.9</v>
      </c>
      <c r="JW31" s="81"/>
      <c r="JX31" s="81"/>
      <c r="JY31" s="81"/>
      <c r="JZ31" s="81"/>
      <c r="KA31" s="81"/>
      <c r="KB31" s="81"/>
      <c r="KC31" s="81"/>
      <c r="KD31" s="81"/>
      <c r="KE31" s="81"/>
      <c r="KF31" s="81"/>
      <c r="KG31" s="81"/>
      <c r="KH31" s="81"/>
      <c r="KI31" s="81"/>
      <c r="KJ31" s="81"/>
      <c r="KK31" s="81"/>
      <c r="KL31" s="81"/>
      <c r="KM31" s="81"/>
      <c r="KN31" s="82"/>
      <c r="KO31" s="80">
        <f>データ!DM7</f>
        <v>77.599999999999994</v>
      </c>
      <c r="KP31" s="81"/>
      <c r="KQ31" s="81"/>
      <c r="KR31" s="81"/>
      <c r="KS31" s="81"/>
      <c r="KT31" s="81"/>
      <c r="KU31" s="81"/>
      <c r="KV31" s="81"/>
      <c r="KW31" s="81"/>
      <c r="KX31" s="81"/>
      <c r="KY31" s="81"/>
      <c r="KZ31" s="81"/>
      <c r="LA31" s="81"/>
      <c r="LB31" s="81"/>
      <c r="LC31" s="81"/>
      <c r="LD31" s="81"/>
      <c r="LE31" s="81"/>
      <c r="LF31" s="81"/>
      <c r="LG31" s="82"/>
      <c r="LH31" s="80">
        <f>データ!DN7</f>
        <v>77.900000000000006</v>
      </c>
      <c r="LI31" s="81"/>
      <c r="LJ31" s="81"/>
      <c r="LK31" s="81"/>
      <c r="LL31" s="81"/>
      <c r="LM31" s="81"/>
      <c r="LN31" s="81"/>
      <c r="LO31" s="81"/>
      <c r="LP31" s="81"/>
      <c r="LQ31" s="81"/>
      <c r="LR31" s="81"/>
      <c r="LS31" s="81"/>
      <c r="LT31" s="81"/>
      <c r="LU31" s="81"/>
      <c r="LV31" s="81"/>
      <c r="LW31" s="81"/>
      <c r="LX31" s="81"/>
      <c r="LY31" s="81"/>
      <c r="LZ31" s="82"/>
      <c r="MA31" s="80">
        <f>データ!DO7</f>
        <v>68.400000000000006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313</v>
      </c>
      <c r="V52" s="106"/>
      <c r="W52" s="106"/>
      <c r="X52" s="106"/>
      <c r="Y52" s="106"/>
      <c r="Z52" s="106"/>
      <c r="AA52" s="106"/>
      <c r="AB52" s="106"/>
      <c r="AC52" s="106"/>
      <c r="AD52" s="106"/>
      <c r="AE52" s="106"/>
      <c r="AF52" s="106"/>
      <c r="AG52" s="106"/>
      <c r="AH52" s="106"/>
      <c r="AI52" s="106"/>
      <c r="AJ52" s="106"/>
      <c r="AK52" s="106"/>
      <c r="AL52" s="106"/>
      <c r="AM52" s="106"/>
      <c r="AN52" s="106">
        <f>データ!AV7</f>
        <v>331</v>
      </c>
      <c r="AO52" s="106"/>
      <c r="AP52" s="106"/>
      <c r="AQ52" s="106"/>
      <c r="AR52" s="106"/>
      <c r="AS52" s="106"/>
      <c r="AT52" s="106"/>
      <c r="AU52" s="106"/>
      <c r="AV52" s="106"/>
      <c r="AW52" s="106"/>
      <c r="AX52" s="106"/>
      <c r="AY52" s="106"/>
      <c r="AZ52" s="106"/>
      <c r="BA52" s="106"/>
      <c r="BB52" s="106"/>
      <c r="BC52" s="106"/>
      <c r="BD52" s="106"/>
      <c r="BE52" s="106"/>
      <c r="BF52" s="106"/>
      <c r="BG52" s="106">
        <f>データ!AW7</f>
        <v>332</v>
      </c>
      <c r="BH52" s="106"/>
      <c r="BI52" s="106"/>
      <c r="BJ52" s="106"/>
      <c r="BK52" s="106"/>
      <c r="BL52" s="106"/>
      <c r="BM52" s="106"/>
      <c r="BN52" s="106"/>
      <c r="BO52" s="106"/>
      <c r="BP52" s="106"/>
      <c r="BQ52" s="106"/>
      <c r="BR52" s="106"/>
      <c r="BS52" s="106"/>
      <c r="BT52" s="106"/>
      <c r="BU52" s="106"/>
      <c r="BV52" s="106"/>
      <c r="BW52" s="106"/>
      <c r="BX52" s="106"/>
      <c r="BY52" s="106"/>
      <c r="BZ52" s="106">
        <f>データ!AX7</f>
        <v>447</v>
      </c>
      <c r="CA52" s="106"/>
      <c r="CB52" s="106"/>
      <c r="CC52" s="106"/>
      <c r="CD52" s="106"/>
      <c r="CE52" s="106"/>
      <c r="CF52" s="106"/>
      <c r="CG52" s="106"/>
      <c r="CH52" s="106"/>
      <c r="CI52" s="106"/>
      <c r="CJ52" s="106"/>
      <c r="CK52" s="106"/>
      <c r="CL52" s="106"/>
      <c r="CM52" s="106"/>
      <c r="CN52" s="106"/>
      <c r="CO52" s="106"/>
      <c r="CP52" s="106"/>
      <c r="CQ52" s="106"/>
      <c r="CR52" s="106"/>
      <c r="CS52" s="106">
        <f>データ!AY7</f>
        <v>437</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-95.6</v>
      </c>
      <c r="EM52" s="110"/>
      <c r="EN52" s="110"/>
      <c r="EO52" s="110"/>
      <c r="EP52" s="110"/>
      <c r="EQ52" s="110"/>
      <c r="ER52" s="110"/>
      <c r="ES52" s="110"/>
      <c r="ET52" s="110"/>
      <c r="EU52" s="110"/>
      <c r="EV52" s="110"/>
      <c r="EW52" s="110"/>
      <c r="EX52" s="110"/>
      <c r="EY52" s="110"/>
      <c r="EZ52" s="110"/>
      <c r="FA52" s="110"/>
      <c r="FB52" s="110"/>
      <c r="FC52" s="110"/>
      <c r="FD52" s="110"/>
      <c r="FE52" s="110">
        <f>データ!BG7</f>
        <v>-101.8</v>
      </c>
      <c r="FF52" s="110"/>
      <c r="FG52" s="110"/>
      <c r="FH52" s="110"/>
      <c r="FI52" s="110"/>
      <c r="FJ52" s="110"/>
      <c r="FK52" s="110"/>
      <c r="FL52" s="110"/>
      <c r="FM52" s="110"/>
      <c r="FN52" s="110"/>
      <c r="FO52" s="110"/>
      <c r="FP52" s="110"/>
      <c r="FQ52" s="110"/>
      <c r="FR52" s="110"/>
      <c r="FS52" s="110"/>
      <c r="FT52" s="110"/>
      <c r="FU52" s="110"/>
      <c r="FV52" s="110"/>
      <c r="FW52" s="110"/>
      <c r="FX52" s="110">
        <f>データ!BH7</f>
        <v>-94.8</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-19752</v>
      </c>
      <c r="JD52" s="106"/>
      <c r="JE52" s="106"/>
      <c r="JF52" s="106"/>
      <c r="JG52" s="106"/>
      <c r="JH52" s="106"/>
      <c r="JI52" s="106"/>
      <c r="JJ52" s="106"/>
      <c r="JK52" s="106"/>
      <c r="JL52" s="106"/>
      <c r="JM52" s="106"/>
      <c r="JN52" s="106"/>
      <c r="JO52" s="106"/>
      <c r="JP52" s="106"/>
      <c r="JQ52" s="106"/>
      <c r="JR52" s="106"/>
      <c r="JS52" s="106"/>
      <c r="JT52" s="106"/>
      <c r="JU52" s="106"/>
      <c r="JV52" s="106">
        <f>データ!BR7</f>
        <v>-21001</v>
      </c>
      <c r="JW52" s="106"/>
      <c r="JX52" s="106"/>
      <c r="JY52" s="106"/>
      <c r="JZ52" s="106"/>
      <c r="KA52" s="106"/>
      <c r="KB52" s="106"/>
      <c r="KC52" s="106"/>
      <c r="KD52" s="106"/>
      <c r="KE52" s="106"/>
      <c r="KF52" s="106"/>
      <c r="KG52" s="106"/>
      <c r="KH52" s="106"/>
      <c r="KI52" s="106"/>
      <c r="KJ52" s="106"/>
      <c r="KK52" s="106"/>
      <c r="KL52" s="106"/>
      <c r="KM52" s="106"/>
      <c r="KN52" s="106"/>
      <c r="KO52" s="106">
        <f>データ!BS7</f>
        <v>-19761</v>
      </c>
      <c r="KP52" s="106"/>
      <c r="KQ52" s="106"/>
      <c r="KR52" s="106"/>
      <c r="KS52" s="106"/>
      <c r="KT52" s="106"/>
      <c r="KU52" s="106"/>
      <c r="KV52" s="106"/>
      <c r="KW52" s="106"/>
      <c r="KX52" s="106"/>
      <c r="KY52" s="106"/>
      <c r="KZ52" s="106"/>
      <c r="LA52" s="106"/>
      <c r="LB52" s="106"/>
      <c r="LC52" s="106"/>
      <c r="LD52" s="106"/>
      <c r="LE52" s="106"/>
      <c r="LF52" s="106"/>
      <c r="LG52" s="106"/>
      <c r="LH52" s="106">
        <f>データ!BT7</f>
        <v>-25590</v>
      </c>
      <c r="LI52" s="106"/>
      <c r="LJ52" s="106"/>
      <c r="LK52" s="106"/>
      <c r="LL52" s="106"/>
      <c r="LM52" s="106"/>
      <c r="LN52" s="106"/>
      <c r="LO52" s="106"/>
      <c r="LP52" s="106"/>
      <c r="LQ52" s="106"/>
      <c r="LR52" s="106"/>
      <c r="LS52" s="106"/>
      <c r="LT52" s="106"/>
      <c r="LU52" s="106"/>
      <c r="LV52" s="106"/>
      <c r="LW52" s="106"/>
      <c r="LX52" s="106"/>
      <c r="LY52" s="106"/>
      <c r="LZ52" s="106"/>
      <c r="MA52" s="106">
        <f>データ!BU7</f>
        <v>-22190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1991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adkFf+6Z6reP8V3aoSyaxQ5ctjYx0rPIi1Ufd0HNXRW7fCVHU9BLl4dmjYTcBx+ys42BHtY6hIjtKvTxSbzsQ==" saltValue="4nDk+lzPci0Mtxq3tRcEX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101</v>
      </c>
      <c r="AV5" s="59" t="s">
        <v>91</v>
      </c>
      <c r="AW5" s="59" t="s">
        <v>106</v>
      </c>
      <c r="AX5" s="59" t="s">
        <v>93</v>
      </c>
      <c r="AY5" s="59" t="s">
        <v>107</v>
      </c>
      <c r="AZ5" s="59" t="s">
        <v>95</v>
      </c>
      <c r="BA5" s="59" t="s">
        <v>96</v>
      </c>
      <c r="BB5" s="59" t="s">
        <v>97</v>
      </c>
      <c r="BC5" s="59" t="s">
        <v>98</v>
      </c>
      <c r="BD5" s="59" t="s">
        <v>99</v>
      </c>
      <c r="BE5" s="59" t="s">
        <v>100</v>
      </c>
      <c r="BF5" s="59" t="s">
        <v>101</v>
      </c>
      <c r="BG5" s="59" t="s">
        <v>108</v>
      </c>
      <c r="BH5" s="59" t="s">
        <v>106</v>
      </c>
      <c r="BI5" s="59" t="s">
        <v>109</v>
      </c>
      <c r="BJ5" s="59" t="s">
        <v>105</v>
      </c>
      <c r="BK5" s="59" t="s">
        <v>95</v>
      </c>
      <c r="BL5" s="59" t="s">
        <v>96</v>
      </c>
      <c r="BM5" s="59" t="s">
        <v>97</v>
      </c>
      <c r="BN5" s="59" t="s">
        <v>98</v>
      </c>
      <c r="BO5" s="59" t="s">
        <v>99</v>
      </c>
      <c r="BP5" s="59" t="s">
        <v>100</v>
      </c>
      <c r="BQ5" s="59" t="s">
        <v>101</v>
      </c>
      <c r="BR5" s="59" t="s">
        <v>91</v>
      </c>
      <c r="BS5" s="59" t="s">
        <v>103</v>
      </c>
      <c r="BT5" s="59" t="s">
        <v>104</v>
      </c>
      <c r="BU5" s="59" t="s">
        <v>105</v>
      </c>
      <c r="BV5" s="59" t="s">
        <v>95</v>
      </c>
      <c r="BW5" s="59" t="s">
        <v>96</v>
      </c>
      <c r="BX5" s="59" t="s">
        <v>97</v>
      </c>
      <c r="BY5" s="59" t="s">
        <v>98</v>
      </c>
      <c r="BZ5" s="59" t="s">
        <v>99</v>
      </c>
      <c r="CA5" s="59" t="s">
        <v>100</v>
      </c>
      <c r="CB5" s="59" t="s">
        <v>110</v>
      </c>
      <c r="CC5" s="59" t="s">
        <v>91</v>
      </c>
      <c r="CD5" s="59" t="s">
        <v>111</v>
      </c>
      <c r="CE5" s="59" t="s">
        <v>93</v>
      </c>
      <c r="CF5" s="59" t="s">
        <v>112</v>
      </c>
      <c r="CG5" s="59" t="s">
        <v>95</v>
      </c>
      <c r="CH5" s="59" t="s">
        <v>96</v>
      </c>
      <c r="CI5" s="59" t="s">
        <v>97</v>
      </c>
      <c r="CJ5" s="59" t="s">
        <v>98</v>
      </c>
      <c r="CK5" s="59" t="s">
        <v>99</v>
      </c>
      <c r="CL5" s="59" t="s">
        <v>100</v>
      </c>
      <c r="CM5" s="150"/>
      <c r="CN5" s="150"/>
      <c r="CO5" s="59" t="s">
        <v>90</v>
      </c>
      <c r="CP5" s="59" t="s">
        <v>113</v>
      </c>
      <c r="CQ5" s="59" t="s">
        <v>103</v>
      </c>
      <c r="CR5" s="59" t="s">
        <v>114</v>
      </c>
      <c r="CS5" s="59" t="s">
        <v>105</v>
      </c>
      <c r="CT5" s="59" t="s">
        <v>95</v>
      </c>
      <c r="CU5" s="59" t="s">
        <v>96</v>
      </c>
      <c r="CV5" s="59" t="s">
        <v>97</v>
      </c>
      <c r="CW5" s="59" t="s">
        <v>98</v>
      </c>
      <c r="CX5" s="59" t="s">
        <v>99</v>
      </c>
      <c r="CY5" s="59" t="s">
        <v>100</v>
      </c>
      <c r="CZ5" s="59" t="s">
        <v>101</v>
      </c>
      <c r="DA5" s="59" t="s">
        <v>102</v>
      </c>
      <c r="DB5" s="59" t="s">
        <v>115</v>
      </c>
      <c r="DC5" s="59" t="s">
        <v>104</v>
      </c>
      <c r="DD5" s="59" t="s">
        <v>112</v>
      </c>
      <c r="DE5" s="59" t="s">
        <v>95</v>
      </c>
      <c r="DF5" s="59" t="s">
        <v>96</v>
      </c>
      <c r="DG5" s="59" t="s">
        <v>97</v>
      </c>
      <c r="DH5" s="59" t="s">
        <v>98</v>
      </c>
      <c r="DI5" s="59" t="s">
        <v>99</v>
      </c>
      <c r="DJ5" s="59" t="s">
        <v>35</v>
      </c>
      <c r="DK5" s="59" t="s">
        <v>101</v>
      </c>
      <c r="DL5" s="59" t="s">
        <v>91</v>
      </c>
      <c r="DM5" s="59" t="s">
        <v>103</v>
      </c>
      <c r="DN5" s="59" t="s">
        <v>93</v>
      </c>
      <c r="DO5" s="59" t="s">
        <v>105</v>
      </c>
      <c r="DP5" s="59" t="s">
        <v>95</v>
      </c>
      <c r="DQ5" s="59" t="s">
        <v>96</v>
      </c>
      <c r="DR5" s="59" t="s">
        <v>97</v>
      </c>
      <c r="DS5" s="59" t="s">
        <v>98</v>
      </c>
      <c r="DT5" s="59" t="s">
        <v>99</v>
      </c>
      <c r="DU5" s="59" t="s">
        <v>100</v>
      </c>
    </row>
    <row r="6" spans="1:125" s="66" customFormat="1" x14ac:dyDescent="0.15">
      <c r="A6" s="49" t="s">
        <v>116</v>
      </c>
      <c r="B6" s="60">
        <f>B8</f>
        <v>2020</v>
      </c>
      <c r="C6" s="60">
        <f t="shared" ref="C6:X6" si="1">C8</f>
        <v>272248</v>
      </c>
      <c r="D6" s="60">
        <f t="shared" si="1"/>
        <v>47</v>
      </c>
      <c r="E6" s="60">
        <f t="shared" si="1"/>
        <v>14</v>
      </c>
      <c r="F6" s="60">
        <f t="shared" si="1"/>
        <v>0</v>
      </c>
      <c r="G6" s="60">
        <f t="shared" si="1"/>
        <v>1</v>
      </c>
      <c r="H6" s="60" t="str">
        <f>SUBSTITUTE(H8,"　","")</f>
        <v>大阪府摂津市</v>
      </c>
      <c r="I6" s="60" t="str">
        <f t="shared" si="1"/>
        <v>フォルテ摂津自動車駐車場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 広場式</v>
      </c>
      <c r="R6" s="63">
        <f t="shared" si="1"/>
        <v>27</v>
      </c>
      <c r="S6" s="62" t="str">
        <f t="shared" si="1"/>
        <v>駅</v>
      </c>
      <c r="T6" s="62" t="str">
        <f t="shared" si="1"/>
        <v>無</v>
      </c>
      <c r="U6" s="63">
        <f t="shared" si="1"/>
        <v>2072</v>
      </c>
      <c r="V6" s="63">
        <f t="shared" si="1"/>
        <v>190</v>
      </c>
      <c r="W6" s="63">
        <f t="shared" si="1"/>
        <v>200</v>
      </c>
      <c r="X6" s="62" t="str">
        <f t="shared" si="1"/>
        <v>利用料金制</v>
      </c>
      <c r="Y6" s="64">
        <f>IF(Y8="-",NA(),Y8)</f>
        <v>100</v>
      </c>
      <c r="Z6" s="64">
        <f t="shared" ref="Z6:AH6" si="2">IF(Z8="-",NA(),Z8)</f>
        <v>100</v>
      </c>
      <c r="AA6" s="64">
        <f t="shared" si="2"/>
        <v>100</v>
      </c>
      <c r="AB6" s="64">
        <f t="shared" si="2"/>
        <v>94.6</v>
      </c>
      <c r="AC6" s="64">
        <f t="shared" si="2"/>
        <v>93.8</v>
      </c>
      <c r="AD6" s="64">
        <f t="shared" si="2"/>
        <v>206.5</v>
      </c>
      <c r="AE6" s="64">
        <f t="shared" si="2"/>
        <v>124.4</v>
      </c>
      <c r="AF6" s="64">
        <f t="shared" si="2"/>
        <v>126.3</v>
      </c>
      <c r="AG6" s="64">
        <f t="shared" si="2"/>
        <v>121.8</v>
      </c>
      <c r="AH6" s="64">
        <f t="shared" si="2"/>
        <v>100.6</v>
      </c>
      <c r="AI6" s="61" t="str">
        <f>IF(AI8="-","",IF(AI8="-","【-】","【"&amp;SUBSTITUTE(TEXT(AI8,"#,##0.0"),"-","△")&amp;"】"))</f>
        <v>【630.7】</v>
      </c>
      <c r="AJ6" s="64">
        <f>IF(AJ8="-",NA(),AJ8)</f>
        <v>48.9</v>
      </c>
      <c r="AK6" s="64">
        <f t="shared" ref="AK6:AS6" si="3">IF(AK8="-",NA(),AK8)</f>
        <v>50.4</v>
      </c>
      <c r="AL6" s="64">
        <f t="shared" si="3"/>
        <v>48.7</v>
      </c>
      <c r="AM6" s="64">
        <f t="shared" si="3"/>
        <v>94.6</v>
      </c>
      <c r="AN6" s="64">
        <f t="shared" si="3"/>
        <v>93.8</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313</v>
      </c>
      <c r="AV6" s="65">
        <f t="shared" ref="AV6:BD6" si="4">IF(AV8="-",NA(),AV8)</f>
        <v>331</v>
      </c>
      <c r="AW6" s="65">
        <f t="shared" si="4"/>
        <v>332</v>
      </c>
      <c r="AX6" s="65">
        <f t="shared" si="4"/>
        <v>447</v>
      </c>
      <c r="AY6" s="65">
        <f t="shared" si="4"/>
        <v>437</v>
      </c>
      <c r="AZ6" s="65">
        <f t="shared" si="4"/>
        <v>158</v>
      </c>
      <c r="BA6" s="65">
        <f t="shared" si="4"/>
        <v>117</v>
      </c>
      <c r="BB6" s="65">
        <f t="shared" si="4"/>
        <v>96</v>
      </c>
      <c r="BC6" s="65">
        <f t="shared" si="4"/>
        <v>37</v>
      </c>
      <c r="BD6" s="65">
        <f t="shared" si="4"/>
        <v>9617</v>
      </c>
      <c r="BE6" s="63" t="str">
        <f>IF(BE8="-","",IF(BE8="-","【-】","【"&amp;SUBSTITUTE(TEXT(BE8,"#,##0"),"-","△")&amp;"】"))</f>
        <v>【2,345】</v>
      </c>
      <c r="BF6" s="64">
        <f>IF(BF8="-",NA(),BF8)</f>
        <v>-95.6</v>
      </c>
      <c r="BG6" s="64">
        <f t="shared" ref="BG6:BO6" si="5">IF(BG8="-",NA(),BG8)</f>
        <v>-101.8</v>
      </c>
      <c r="BH6" s="64">
        <f t="shared" si="5"/>
        <v>-94.8</v>
      </c>
      <c r="BI6" s="64">
        <f t="shared" si="5"/>
        <v>0</v>
      </c>
      <c r="BJ6" s="64">
        <f t="shared" si="5"/>
        <v>0</v>
      </c>
      <c r="BK6" s="64">
        <f t="shared" si="5"/>
        <v>15</v>
      </c>
      <c r="BL6" s="64">
        <f t="shared" si="5"/>
        <v>11.7</v>
      </c>
      <c r="BM6" s="64">
        <f t="shared" si="5"/>
        <v>9.6</v>
      </c>
      <c r="BN6" s="64">
        <f t="shared" si="5"/>
        <v>2.2000000000000002</v>
      </c>
      <c r="BO6" s="64">
        <f t="shared" si="5"/>
        <v>-74.8</v>
      </c>
      <c r="BP6" s="61" t="str">
        <f>IF(BP8="-","",IF(BP8="-","【-】","【"&amp;SUBSTITUTE(TEXT(BP8,"#,##0.0"),"-","△")&amp;"】"))</f>
        <v>【△65.9】</v>
      </c>
      <c r="BQ6" s="65">
        <f>IF(BQ8="-",NA(),BQ8)</f>
        <v>-19752</v>
      </c>
      <c r="BR6" s="65">
        <f t="shared" ref="BR6:BZ6" si="6">IF(BR8="-",NA(),BR8)</f>
        <v>-21001</v>
      </c>
      <c r="BS6" s="65">
        <f t="shared" si="6"/>
        <v>-19761</v>
      </c>
      <c r="BT6" s="65">
        <f t="shared" si="6"/>
        <v>-25590</v>
      </c>
      <c r="BU6" s="65">
        <f t="shared" si="6"/>
        <v>-22190</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117</v>
      </c>
      <c r="CM6" s="63">
        <f t="shared" ref="CM6:CN6" si="7">CM8</f>
        <v>0</v>
      </c>
      <c r="CN6" s="63">
        <f t="shared" si="7"/>
        <v>1991</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82.4</v>
      </c>
      <c r="DL6" s="64">
        <f t="shared" ref="DL6:DT6" si="9">IF(DL8="-",NA(),DL8)</f>
        <v>82.9</v>
      </c>
      <c r="DM6" s="64">
        <f t="shared" si="9"/>
        <v>77.599999999999994</v>
      </c>
      <c r="DN6" s="64">
        <f t="shared" si="9"/>
        <v>77.900000000000006</v>
      </c>
      <c r="DO6" s="64">
        <f t="shared" si="9"/>
        <v>68.400000000000006</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118</v>
      </c>
      <c r="B7" s="60">
        <f t="shared" ref="B7:X7" si="10">B8</f>
        <v>2020</v>
      </c>
      <c r="C7" s="60">
        <f t="shared" si="10"/>
        <v>272248</v>
      </c>
      <c r="D7" s="60">
        <f t="shared" si="10"/>
        <v>47</v>
      </c>
      <c r="E7" s="60">
        <f t="shared" si="10"/>
        <v>14</v>
      </c>
      <c r="F7" s="60">
        <f t="shared" si="10"/>
        <v>0</v>
      </c>
      <c r="G7" s="60">
        <f t="shared" si="10"/>
        <v>1</v>
      </c>
      <c r="H7" s="60" t="str">
        <f t="shared" si="10"/>
        <v>大阪府　摂津市</v>
      </c>
      <c r="I7" s="60" t="str">
        <f t="shared" si="10"/>
        <v>フォルテ摂津自動車駐車場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 広場式</v>
      </c>
      <c r="R7" s="63">
        <f t="shared" si="10"/>
        <v>27</v>
      </c>
      <c r="S7" s="62" t="str">
        <f t="shared" si="10"/>
        <v>駅</v>
      </c>
      <c r="T7" s="62" t="str">
        <f t="shared" si="10"/>
        <v>無</v>
      </c>
      <c r="U7" s="63">
        <f t="shared" si="10"/>
        <v>2072</v>
      </c>
      <c r="V7" s="63">
        <f t="shared" si="10"/>
        <v>190</v>
      </c>
      <c r="W7" s="63">
        <f t="shared" si="10"/>
        <v>200</v>
      </c>
      <c r="X7" s="62" t="str">
        <f t="shared" si="10"/>
        <v>利用料金制</v>
      </c>
      <c r="Y7" s="64">
        <f>Y8</f>
        <v>100</v>
      </c>
      <c r="Z7" s="64">
        <f t="shared" ref="Z7:AH7" si="11">Z8</f>
        <v>100</v>
      </c>
      <c r="AA7" s="64">
        <f t="shared" si="11"/>
        <v>100</v>
      </c>
      <c r="AB7" s="64">
        <f t="shared" si="11"/>
        <v>94.6</v>
      </c>
      <c r="AC7" s="64">
        <f t="shared" si="11"/>
        <v>93.8</v>
      </c>
      <c r="AD7" s="64">
        <f t="shared" si="11"/>
        <v>206.5</v>
      </c>
      <c r="AE7" s="64">
        <f t="shared" si="11"/>
        <v>124.4</v>
      </c>
      <c r="AF7" s="64">
        <f t="shared" si="11"/>
        <v>126.3</v>
      </c>
      <c r="AG7" s="64">
        <f t="shared" si="11"/>
        <v>121.8</v>
      </c>
      <c r="AH7" s="64">
        <f t="shared" si="11"/>
        <v>100.6</v>
      </c>
      <c r="AI7" s="61"/>
      <c r="AJ7" s="64">
        <f>AJ8</f>
        <v>48.9</v>
      </c>
      <c r="AK7" s="64">
        <f t="shared" ref="AK7:AS7" si="12">AK8</f>
        <v>50.4</v>
      </c>
      <c r="AL7" s="64">
        <f t="shared" si="12"/>
        <v>48.7</v>
      </c>
      <c r="AM7" s="64">
        <f t="shared" si="12"/>
        <v>94.6</v>
      </c>
      <c r="AN7" s="64">
        <f t="shared" si="12"/>
        <v>93.8</v>
      </c>
      <c r="AO7" s="64">
        <f t="shared" si="12"/>
        <v>17.100000000000001</v>
      </c>
      <c r="AP7" s="64">
        <f t="shared" si="12"/>
        <v>16.899999999999999</v>
      </c>
      <c r="AQ7" s="64">
        <f t="shared" si="12"/>
        <v>12.1</v>
      </c>
      <c r="AR7" s="64">
        <f t="shared" si="12"/>
        <v>6.5</v>
      </c>
      <c r="AS7" s="64">
        <f t="shared" si="12"/>
        <v>9.8000000000000007</v>
      </c>
      <c r="AT7" s="61"/>
      <c r="AU7" s="65">
        <f>AU8</f>
        <v>313</v>
      </c>
      <c r="AV7" s="65">
        <f t="shared" ref="AV7:BD7" si="13">AV8</f>
        <v>331</v>
      </c>
      <c r="AW7" s="65">
        <f t="shared" si="13"/>
        <v>332</v>
      </c>
      <c r="AX7" s="65">
        <f t="shared" si="13"/>
        <v>447</v>
      </c>
      <c r="AY7" s="65">
        <f t="shared" si="13"/>
        <v>437</v>
      </c>
      <c r="AZ7" s="65">
        <f t="shared" si="13"/>
        <v>158</v>
      </c>
      <c r="BA7" s="65">
        <f t="shared" si="13"/>
        <v>117</v>
      </c>
      <c r="BB7" s="65">
        <f t="shared" si="13"/>
        <v>96</v>
      </c>
      <c r="BC7" s="65">
        <f t="shared" si="13"/>
        <v>37</v>
      </c>
      <c r="BD7" s="65">
        <f t="shared" si="13"/>
        <v>9617</v>
      </c>
      <c r="BE7" s="63"/>
      <c r="BF7" s="64">
        <f>BF8</f>
        <v>-95.6</v>
      </c>
      <c r="BG7" s="64">
        <f t="shared" ref="BG7:BO7" si="14">BG8</f>
        <v>-101.8</v>
      </c>
      <c r="BH7" s="64">
        <f t="shared" si="14"/>
        <v>-94.8</v>
      </c>
      <c r="BI7" s="64">
        <f t="shared" si="14"/>
        <v>0</v>
      </c>
      <c r="BJ7" s="64">
        <f t="shared" si="14"/>
        <v>0</v>
      </c>
      <c r="BK7" s="64">
        <f t="shared" si="14"/>
        <v>15</v>
      </c>
      <c r="BL7" s="64">
        <f t="shared" si="14"/>
        <v>11.7</v>
      </c>
      <c r="BM7" s="64">
        <f t="shared" si="14"/>
        <v>9.6</v>
      </c>
      <c r="BN7" s="64">
        <f t="shared" si="14"/>
        <v>2.2000000000000002</v>
      </c>
      <c r="BO7" s="64">
        <f t="shared" si="14"/>
        <v>-74.8</v>
      </c>
      <c r="BP7" s="61"/>
      <c r="BQ7" s="65">
        <f>BQ8</f>
        <v>-19752</v>
      </c>
      <c r="BR7" s="65">
        <f t="shared" ref="BR7:BZ7" si="15">BR8</f>
        <v>-21001</v>
      </c>
      <c r="BS7" s="65">
        <f t="shared" si="15"/>
        <v>-19761</v>
      </c>
      <c r="BT7" s="65">
        <f t="shared" si="15"/>
        <v>-25590</v>
      </c>
      <c r="BU7" s="65">
        <f t="shared" si="15"/>
        <v>-22190</v>
      </c>
      <c r="BV7" s="65">
        <f t="shared" si="15"/>
        <v>37773</v>
      </c>
      <c r="BW7" s="65">
        <f t="shared" si="15"/>
        <v>33351</v>
      </c>
      <c r="BX7" s="65">
        <f t="shared" si="15"/>
        <v>18755</v>
      </c>
      <c r="BY7" s="65">
        <f t="shared" si="15"/>
        <v>16100</v>
      </c>
      <c r="BZ7" s="65">
        <f t="shared" si="15"/>
        <v>4993</v>
      </c>
      <c r="CA7" s="63"/>
      <c r="CB7" s="64" t="s">
        <v>119</v>
      </c>
      <c r="CC7" s="64" t="s">
        <v>119</v>
      </c>
      <c r="CD7" s="64" t="s">
        <v>119</v>
      </c>
      <c r="CE7" s="64" t="s">
        <v>119</v>
      </c>
      <c r="CF7" s="64" t="s">
        <v>119</v>
      </c>
      <c r="CG7" s="64" t="s">
        <v>119</v>
      </c>
      <c r="CH7" s="64" t="s">
        <v>119</v>
      </c>
      <c r="CI7" s="64" t="s">
        <v>119</v>
      </c>
      <c r="CJ7" s="64" t="s">
        <v>119</v>
      </c>
      <c r="CK7" s="64" t="s">
        <v>117</v>
      </c>
      <c r="CL7" s="61"/>
      <c r="CM7" s="63">
        <f>CM8</f>
        <v>0</v>
      </c>
      <c r="CN7" s="63">
        <f>CN8</f>
        <v>1991</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82.4</v>
      </c>
      <c r="DL7" s="64">
        <f t="shared" ref="DL7:DT7" si="17">DL8</f>
        <v>82.9</v>
      </c>
      <c r="DM7" s="64">
        <f t="shared" si="17"/>
        <v>77.599999999999994</v>
      </c>
      <c r="DN7" s="64">
        <f t="shared" si="17"/>
        <v>77.900000000000006</v>
      </c>
      <c r="DO7" s="64">
        <f t="shared" si="17"/>
        <v>68.400000000000006</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272248</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27</v>
      </c>
      <c r="S8" s="69" t="s">
        <v>130</v>
      </c>
      <c r="T8" s="69" t="s">
        <v>131</v>
      </c>
      <c r="U8" s="70">
        <v>2072</v>
      </c>
      <c r="V8" s="70">
        <v>190</v>
      </c>
      <c r="W8" s="70">
        <v>200</v>
      </c>
      <c r="X8" s="69" t="s">
        <v>132</v>
      </c>
      <c r="Y8" s="71">
        <v>100</v>
      </c>
      <c r="Z8" s="71">
        <v>100</v>
      </c>
      <c r="AA8" s="71">
        <v>100</v>
      </c>
      <c r="AB8" s="71">
        <v>94.6</v>
      </c>
      <c r="AC8" s="71">
        <v>93.8</v>
      </c>
      <c r="AD8" s="71">
        <v>206.5</v>
      </c>
      <c r="AE8" s="71">
        <v>124.4</v>
      </c>
      <c r="AF8" s="71">
        <v>126.3</v>
      </c>
      <c r="AG8" s="71">
        <v>121.8</v>
      </c>
      <c r="AH8" s="71">
        <v>100.6</v>
      </c>
      <c r="AI8" s="68">
        <v>630.70000000000005</v>
      </c>
      <c r="AJ8" s="71">
        <v>48.9</v>
      </c>
      <c r="AK8" s="71">
        <v>50.4</v>
      </c>
      <c r="AL8" s="71">
        <v>48.7</v>
      </c>
      <c r="AM8" s="71">
        <v>94.6</v>
      </c>
      <c r="AN8" s="71">
        <v>93.8</v>
      </c>
      <c r="AO8" s="71">
        <v>17.100000000000001</v>
      </c>
      <c r="AP8" s="71">
        <v>16.899999999999999</v>
      </c>
      <c r="AQ8" s="71">
        <v>12.1</v>
      </c>
      <c r="AR8" s="71">
        <v>6.5</v>
      </c>
      <c r="AS8" s="71">
        <v>9.8000000000000007</v>
      </c>
      <c r="AT8" s="68">
        <v>8.6</v>
      </c>
      <c r="AU8" s="72">
        <v>313</v>
      </c>
      <c r="AV8" s="72">
        <v>331</v>
      </c>
      <c r="AW8" s="72">
        <v>332</v>
      </c>
      <c r="AX8" s="72">
        <v>447</v>
      </c>
      <c r="AY8" s="72">
        <v>437</v>
      </c>
      <c r="AZ8" s="72">
        <v>158</v>
      </c>
      <c r="BA8" s="72">
        <v>117</v>
      </c>
      <c r="BB8" s="72">
        <v>96</v>
      </c>
      <c r="BC8" s="72">
        <v>37</v>
      </c>
      <c r="BD8" s="72">
        <v>9617</v>
      </c>
      <c r="BE8" s="72">
        <v>2345</v>
      </c>
      <c r="BF8" s="71">
        <v>-95.6</v>
      </c>
      <c r="BG8" s="71">
        <v>-101.8</v>
      </c>
      <c r="BH8" s="71">
        <v>-94.8</v>
      </c>
      <c r="BI8" s="71">
        <v>0</v>
      </c>
      <c r="BJ8" s="71">
        <v>0</v>
      </c>
      <c r="BK8" s="71">
        <v>15</v>
      </c>
      <c r="BL8" s="71">
        <v>11.7</v>
      </c>
      <c r="BM8" s="71">
        <v>9.6</v>
      </c>
      <c r="BN8" s="71">
        <v>2.2000000000000002</v>
      </c>
      <c r="BO8" s="71">
        <v>-74.8</v>
      </c>
      <c r="BP8" s="68">
        <v>-65.900000000000006</v>
      </c>
      <c r="BQ8" s="72">
        <v>-19752</v>
      </c>
      <c r="BR8" s="72">
        <v>-21001</v>
      </c>
      <c r="BS8" s="72">
        <v>-19761</v>
      </c>
      <c r="BT8" s="73">
        <v>-25590</v>
      </c>
      <c r="BU8" s="73">
        <v>-22190</v>
      </c>
      <c r="BV8" s="72">
        <v>37773</v>
      </c>
      <c r="BW8" s="72">
        <v>33351</v>
      </c>
      <c r="BX8" s="72">
        <v>18755</v>
      </c>
      <c r="BY8" s="72">
        <v>16100</v>
      </c>
      <c r="BZ8" s="72">
        <v>4993</v>
      </c>
      <c r="CA8" s="70">
        <v>3932</v>
      </c>
      <c r="CB8" s="71" t="s">
        <v>124</v>
      </c>
      <c r="CC8" s="71" t="s">
        <v>124</v>
      </c>
      <c r="CD8" s="71" t="s">
        <v>124</v>
      </c>
      <c r="CE8" s="71" t="s">
        <v>124</v>
      </c>
      <c r="CF8" s="71" t="s">
        <v>124</v>
      </c>
      <c r="CG8" s="71" t="s">
        <v>124</v>
      </c>
      <c r="CH8" s="71" t="s">
        <v>124</v>
      </c>
      <c r="CI8" s="71" t="s">
        <v>124</v>
      </c>
      <c r="CJ8" s="71" t="s">
        <v>124</v>
      </c>
      <c r="CK8" s="71" t="s">
        <v>124</v>
      </c>
      <c r="CL8" s="68" t="s">
        <v>124</v>
      </c>
      <c r="CM8" s="70">
        <v>0</v>
      </c>
      <c r="CN8" s="70">
        <v>1991</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320.39999999999998</v>
      </c>
      <c r="DF8" s="71">
        <v>243</v>
      </c>
      <c r="DG8" s="71">
        <v>193.1</v>
      </c>
      <c r="DH8" s="71">
        <v>163.69999999999999</v>
      </c>
      <c r="DI8" s="71">
        <v>117.8</v>
      </c>
      <c r="DJ8" s="68">
        <v>183.4</v>
      </c>
      <c r="DK8" s="71">
        <v>82.4</v>
      </c>
      <c r="DL8" s="71">
        <v>82.9</v>
      </c>
      <c r="DM8" s="71">
        <v>77.599999999999994</v>
      </c>
      <c r="DN8" s="71">
        <v>77.900000000000006</v>
      </c>
      <c r="DO8" s="71">
        <v>68.400000000000006</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山内　隆政</cp:lastModifiedBy>
  <cp:lastPrinted>2022-01-25T04:37:14Z</cp:lastPrinted>
  <dcterms:created xsi:type="dcterms:W3CDTF">2021-12-17T06:05:31Z</dcterms:created>
  <dcterms:modified xsi:type="dcterms:W3CDTF">2022-02-25T02:54:32Z</dcterms:modified>
  <cp:category/>
</cp:coreProperties>
</file>