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20\K\Server２\財政状況資料集（Ｈ27～\2020（R2）\20210305〆_令和元年度財政状況資料集の作成及び提出について\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<sst xmlns="http://schemas.openxmlformats.org/spreadsheetml/2006/main" count="1092" uniqueCount="587">
  <si>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</si>
  <si>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</si>
  <si>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</si>
  <si>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</si>
  <si>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</si>
  <si>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</si>
  <si>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</si>
  <si>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</si>
  <si>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</si>
  <si>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</si>
  <si>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</si>
  <si>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</si>
  <si>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</si>
  <si>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</si>
  <si>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</si>
  <si>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</si>
  <si>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</si>
  <si>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</si>
  <si>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</si>
  <si>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</si>
  <si>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</si>
  <si>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</si>
  <si>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</si>
  <si>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</si>
  <si>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</si>
  <si>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</si>
  <si>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</si>
  <si>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</si>
  <si>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</si>
  <si>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</si>
  <si>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</si>
  <si>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</si>
  <si>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</si>
  <si>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</si>
  <si>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</si>
  <si>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</si>
  <si>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</si>
  <si>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</si>
  <si>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</si>
  <si>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</si>
  <si>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</si>
  <si>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</si>
  <si>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</si>
  <si>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</si>
  <si>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</si>
  <si>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</si>
  <si>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</si>
  <si>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</si>
  <si>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</si>
  <si>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</si>
  <si>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</si>
  <si>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</si>
  <si>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</si>
  <si>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</si>
  <si>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</si>
  <si>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</si>
  <si>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</si>
  <si>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</si>
  <si>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</si>
  <si>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</si>
  <si>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</si>
  <si>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</si>
  <si>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</si>
  <si>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</si>
  <si>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</si>
  <si>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</si>
  <si>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</si>
  <si>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</si>
  <si>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</si>
  <si>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</si>
  <si>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</si>
  <si>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</si>
  <si>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</si>
  <si>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</si>
  <si>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</si>
  <si>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</si>
  <si>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</si>
  <si>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</si>
  <si>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</si>
  <si>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</si>
  <si>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</si>
  <si>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</si>
  <si>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</si>
  <si>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</si>
  <si>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</si>
  <si>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</si>
  <si>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</si>
  <si>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</si>
  <si>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</si>
  <si>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</si>
  <si>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</si>
  <si>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</si>
  <si>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</si>
  <si>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</si>
  <si>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</si>
  <si>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</si>
  <si>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</si>
  <si>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</si>
  <si>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</si>
  <si>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</si>
  <si>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</si>
  <si>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</si>
  <si>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</si>
  <si>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</si>
  <si>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</si>
  <si>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</si>
  <si>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</si>
  <si>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</si>
  <si>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</si>
  <si>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</si>
  <si>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</si>
  <si>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</si>
  <si>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</si>
  <si>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</si>
  <si>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</si>
  <si>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</si>
  <si>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</si>
  <si>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</si>
  <si>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</si>
  <si>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</si>
  <si>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</si>
  <si>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</si>
  <si>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</si>
  <si>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</si>
  <si>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</si>
  <si>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</si>
  <si>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</si>
  <si>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</si>
  <si>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</si>
  <si>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</si>
  <si>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</si>
  <si>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</si>
  <si>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</si>
  <si>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</si>
  <si>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</si>
  <si>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</si>
  <si>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</si>
  <si>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</si>
  <si>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</si>
  <si>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</si>
  <si>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</si>
  <si>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</si>
  <si>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</si>
  <si>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</si>
  <si>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</si>
  <si>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</si>
  <si>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</si>
  <si>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</si>
  <si>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</si>
  <si>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</si>
  <si>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</si>
  <si>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</si>
  <si>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</si>
  <si>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</si>
  <si>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</si>
  <si>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</si>
  <si>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</si>
  <si>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</si>
  <si>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</si>
  <si>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</si>
  <si>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</si>
  <si>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</si>
  <si>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</si>
  <si>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</si>
  <si>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</si>
  <si>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</si>
  <si>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</si>
  <si>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</si>
  <si>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</si>
  <si>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</si>
  <si>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</si>
  <si>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</si>
  <si>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</si>
  <si>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</si>
  <si>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</si>
  <si>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</si>
  <si>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</si>
  <si>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</si>
  <si>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</si>
  <si>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</si>
  <si>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</si>
  <si>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</si>
  <si>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</si>
  <si>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</si>
  <si>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</si>
  <si>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</si>
  <si>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</si>
  <si>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</si>
  <si>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</si>
  <si>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</si>
  <si>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</si>
  <si>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</si>
  <si>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</si>
  <si>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</si>
  <si>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</si>
  <si>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</si>
  <si>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</si>
  <si>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</si>
  <si>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</si>
  <si>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</si>
  <si>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</si>
  <si>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</si>
  <si>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</si>
  <si>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</si>
  <si>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</si>
  <si>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</si>
  <si>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</si>
  <si>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</si>
  <si>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</si>
  <si>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</si>
  <si>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</si>
  <si>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</si>
  <si>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</si>
  <si>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</si>
  <si>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</si>
  <si>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</si>
  <si>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</si>
  <si>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</si>
  <si>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</si>
  <si>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</si>
  <si>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</si>
  <si>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</si>
  <si>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</si>
  <si>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</si>
  <si>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</si>
  <si>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</si>
  <si>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</si>
  <si>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</si>
  <si>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</si>
  <si>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</si>
  <si>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</si>
  <si>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</si>
  <si>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</si>
  <si>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</si>
  <si>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</si>
  <si>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</si>
  <si>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</si>
  <si>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</si>
  <si>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</si>
  <si>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</si>
  <si>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</si>
  <si>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</si>
  <si>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</si>
  <si>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</si>
  <si>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</si>
  <si>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</si>
  <si>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</si>
  <si>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</si>
  <si>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</si>
  <si>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</si>
  <si>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</si>
  <si>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</si>
  <si>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</si>
  <si>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</si>
  <si>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</si>
  <si>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</si>
  <si>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</si>
  <si>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</si>
  <si>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</si>
  <si>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</si>
  <si>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</si>
  <si>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</si>
  <si>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</si>
  <si>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</si>
  <si>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</si>
  <si>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</si>
  <si>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</si>
  <si>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</si>
  <si>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</si>
  <si>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</si>
  <si>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</si>
  <si>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</si>
  <si>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</si>
  <si>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</si>
  <si>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</si>
  <si>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</si>
  <si>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</si>
  <si>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</si>
  <si>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</si>
  <si>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</si>
  <si>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</si>
  <si>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</si>
  <si>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</si>
  <si>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</si>
  <si>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</si>
  <si>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</si>
  <si>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</si>
  <si>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</si>
  <si>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</si>
  <si>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</si>
  <si>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</si>
  <si>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</si>
  <si>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</si>
  <si>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</si>
  <si>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</si>
  <si>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</si>
  <si>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</si>
  <si>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</si>
  <si>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</si>
  <si>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</si>
  <si>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</si>
  <si>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</si>
  <si>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</si>
  <si>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</si>
  <si>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</si>
  <si>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</si>
  <si>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</si>
  <si>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</si>
  <si>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</si>
  <si>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</si>
  <si>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</si>
  <si>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</si>
  <si>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</si>
  <si>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</si>
  <si>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</si>
  <si>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</si>
  <si>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</si>
  <si>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</si>
  <si>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</si>
  <si>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</si>
  <si>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</si>
  <si>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</si>
  <si>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</si>
  <si>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</si>
  <si>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</si>
  <si>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</si>
  <si>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</si>
  <si>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</si>
  <si>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</si>
  <si>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</si>
  <si>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</si>
  <si>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</si>
  <si>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</si>
  <si>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</si>
  <si>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</si>
  <si>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</si>
  <si>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</si>
  <si>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</si>
  <si>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</si>
  <si>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</si>
  <si>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</si>
  <si>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</si>
  <si>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</si>
  <si>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</si>
  <si>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</si>
  <si>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</si>
  <si>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</si>
  <si>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</si>
  <si>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</si>
  <si>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</si>
  <si>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</si>
  <si>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</si>
  <si>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</si>
  <si>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</si>
  <si>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</si>
  <si>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</si>
  <si>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</si>
  <si>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</si>
  <si>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</si>
  <si>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</si>
  <si>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</si>
  <si>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</si>
  <si>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</si>
  <si>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</si>
  <si>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</si>
  <si>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</si>
  <si>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</si>
  <si>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</si>
  <si>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</si>
  <si>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</si>
  <si>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</si>
  <si>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</si>
  <si>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</si>
  <si>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</si>
  <si>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</si>
  <si>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</si>
  <si>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</si>
  <si>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</si>
  <si>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</si>
  <si>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</si>
  <si>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</si>
  <si>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</si>
  <si>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</si>
  <si>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</si>
  <si>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</si>
  <si>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</si>
  <si>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</si>
  <si>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</si>
  <si>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</si>
  <si>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</si>
  <si>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</si>
  <si>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</si>
  <si>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</si>
  <si>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</si>
  <si>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</si>
  <si>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</si>
  <si>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</si>
  <si>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</si>
  <si>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</si>
  <si>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</si>
  <si>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</si>
  <si>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</si>
  <si>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</si>
  <si>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</si>
  <si>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</si>
  <si>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</si>
  <si>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</si>
  <si>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</si>
  <si>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</si>
  <si>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</si>
  <si>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</si>
  <si>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</si>
  <si>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</si>
  <si>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</si>
  <si>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</si>
  <si>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</si>
  <si>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</si>
  <si>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</si>
  <si>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</si>
  <si>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</si>
  <si>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</si>
  <si>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</si>
  <si>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</si>
  <si>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</si>
  <si>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</si>
  <si>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</si>
  <si>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</si>
  <si>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</si>
  <si>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</si>
  <si>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</si>
  <si>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</si>
  <si>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</si>
  <si>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</si>
  <si>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</si>
  <si>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</si>
  <si>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</si>
  <si>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</si>
  <si>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</si>
  <si>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</si>
  <si>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</si>
  <si>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</si>
  <si>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</si>
  <si>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</si>
  <si>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</si>
  <si>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</si>
  <si>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</si>
  <si>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</si>
  <si>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</si>
  <si>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</si>
  <si>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</si>
  <si>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</si>
  <si>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</si>
  <si>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</si>
  <si>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</si>
  <si>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</si>
  <si>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</si>
  <si>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</si>
  <si>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</si>
  <si>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</si>
  <si>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</si>
  <si>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</si>
  <si>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</si>
  <si>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</si>
  <si>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</si>
  <si>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</si>
  <si>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</si>
  <si>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摂津市水道事業会計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</si>
  <si>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</si>
  <si>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</si>
  <si>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</si>
  <si>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</si>
  <si>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</si>
  <si>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</si>
  <si>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</si>
  <si>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</si>
  <si>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</si>
  <si>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</si>
  <si>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</si>
  <si>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</si>
  <si>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</si>
  <si>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</si>
  <si>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</si>
  <si>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</si>
  <si>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</si>
  <si>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</si>
  <si>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</si>
  <si>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</si>
  <si>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</si>
  <si>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</si>
  <si>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</si>
  <si>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</si>
  <si>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</si>
  <si>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</si>
  <si>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</si>
  <si>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</si>
  <si>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</si>
  <si>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</si>
  <si>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</si>
  <si>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</si>
  <si>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</si>
  <si>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</si>
  <si>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</si>
  <si>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</si>
  <si>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</si>
  <si>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</si>
  <si>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</si>
  <si>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</si>
  <si>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</si>
  <si>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</si>
  <si>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</si>
  <si>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</si>
  <si>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</si>
  <si>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</si>
  <si>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</si>
  <si>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</si>
  <si>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</si>
  <si>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</si>
  <si>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</si>
  <si>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</si>
  <si>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</si>
  <si>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</si>
  <si>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</si>
  <si>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</si>
  <si>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</si>
  <si>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</si>
  <si>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</si>
  <si>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</si>
  <si>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</si>
  <si>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</si>
  <si>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</si>
  <si>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</si>
  <si>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</si>
  <si>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</si>
  <si>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</si>
  <si>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</si>
  <si>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</si>
  <si>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</si>
  <si>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</si>
  <si>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</si>
  <si>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</si>
  <si>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</si>
  <si>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</si>
  <si>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</si>
  <si>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</si>
  <si>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</si>
  <si>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</si>
  <si>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</si>
  <si>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</si>
  <si>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</si>
  <si>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</si>
  <si>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</si>
  <si>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</si>
  <si>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</si>
  <si>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</si>
  <si>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</si>
  <si>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</si>
  <si>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0.65</t>
  </si>
  <si>
    <t>摂津市水道事業会計</t>
  </si>
  <si>
    <t>摂津市下水道事業会計</t>
  </si>
  <si>
    <t>一般会計</t>
  </si>
  <si>
    <t>介護保険特別会計</t>
  </si>
  <si>
    <t>後期高齢者医療特別会計</t>
  </si>
  <si>
    <t>国民健康保険特別会計</t>
  </si>
  <si>
    <t>パートタイマー等退職金共済特別会計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</si>
  <si>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</si>
  <si>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</si>
  <si>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</si>
  <si>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</si>
  <si>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</si>
  <si>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</si>
  <si>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</si>
  <si>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</si>
  <si>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</si>
  <si>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rPh sb="0" eb="2">
      <t>コウキョウ</t>
    </rPh>
    <rPh sb="2" eb="4">
      <t>シセツ</t>
    </rPh>
    <rPh sb="4" eb="6">
      <t>セイビ</t>
    </rPh>
    <rPh sb="6" eb="8">
      <t>キキン</t>
    </rPh>
    <phoneticPr fontId="12"/>
  </si>
  <si>
    <t>環境基金</t>
    <rPh sb="0" eb="2">
      <t>カンキョウ</t>
    </rPh>
    <rPh sb="2" eb="4">
      <t>キキン</t>
    </rPh>
    <phoneticPr fontId="12"/>
  </si>
  <si>
    <t>国際交流基金</t>
    <rPh sb="0" eb="2">
      <t>コクサイ</t>
    </rPh>
    <rPh sb="2" eb="4">
      <t>コウリュウ</t>
    </rPh>
    <rPh sb="4" eb="6">
      <t>キキン</t>
    </rPh>
    <phoneticPr fontId="12"/>
  </si>
  <si>
    <t>緑化基金</t>
    <rPh sb="0" eb="2">
      <t>リョクカ</t>
    </rPh>
    <rPh sb="2" eb="4">
      <t>キキン</t>
    </rPh>
    <phoneticPr fontId="12"/>
  </si>
  <si>
    <t>パートタイマー等退職金共済積立基金</t>
    <rPh sb="7" eb="8">
      <t>トウ</t>
    </rPh>
    <rPh sb="8" eb="10">
      <t>タイショク</t>
    </rPh>
    <rPh sb="10" eb="11">
      <t>キン</t>
    </rPh>
    <rPh sb="11" eb="13">
      <t>キョウサイ</t>
    </rPh>
    <rPh sb="13" eb="15">
      <t>ツミタテ</t>
    </rPh>
    <rPh sb="15" eb="17">
      <t>キキン</t>
    </rPh>
    <phoneticPr fontId="12"/>
  </si>
  <si>
    <t>淀川右岸水防事務組合</t>
    <rPh sb="0" eb="2">
      <t>ヨドガワ</t>
    </rPh>
    <rPh sb="2" eb="4">
      <t>ウガン</t>
    </rPh>
    <rPh sb="4" eb="6">
      <t>スイボウ</t>
    </rPh>
    <rPh sb="6" eb="8">
      <t>ジム</t>
    </rPh>
    <rPh sb="8" eb="10">
      <t>クミアイ</t>
    </rPh>
    <phoneticPr fontId="1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</si>
  <si>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</si>
  <si>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</si>
  <si>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3"/>
  </si>
  <si>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3"/>
  </si>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</sst>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177" fontId="13" fillId="0" borderId="16"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8EA6-4CC4-8A87-D5AC142FB0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36044</c:v>
                </c:pt>
                <c:pt idx="1">
                  <c:v>22727</c:v>
                </c:pt>
                <c:pt idx="2">
                  <c:v>25701</c:v>
                </c:pt>
                <c:pt idx="3">
                  <c:v>21006</c:v>
                </c:pt>
                <c:pt idx="4">
                  <c:v>25411</c:v>
                </c:pt>
              </c:numCache>
            </c:numRef>
          </c:val>
          <c:smooth val="0"/>
          <c:extLst>
            <c:ext xmlns:c16="http://schemas.microsoft.com/office/drawing/2014/chart" uri="{C3380CC4-5D6E-409C-BE32-E72D297353CC}">
              <c16:uniqueId val="{00000001-8EA6-4CC4-8A87-D5AC142FB0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1.85</c:v>
                </c:pt>
                <c:pt idx="1">
                  <c:v>1.48</c:v>
                </c:pt>
                <c:pt idx="2">
                  <c:v>1.0900000000000001</c:v>
                </c:pt>
                <c:pt idx="3">
                  <c:v>2.15</c:v>
                </c:pt>
                <c:pt idx="4">
                  <c:v>1.05</c:v>
                </c:pt>
              </c:numCache>
            </c:numRef>
          </c:val>
          <c:extLst>
            <c:ext xmlns:c16="http://schemas.microsoft.com/office/drawing/2014/chart" uri="{C3380CC4-5D6E-409C-BE32-E72D297353CC}">
              <c16:uniqueId val="{00000000-5492-4839-B127-5672D7DA8F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31.87</c:v>
                </c:pt>
                <c:pt idx="1">
                  <c:v>29.99</c:v>
                </c:pt>
                <c:pt idx="2">
                  <c:v>25.7</c:v>
                </c:pt>
                <c:pt idx="3">
                  <c:v>24.76</c:v>
                </c:pt>
                <c:pt idx="4">
                  <c:v>27.3</c:v>
                </c:pt>
              </c:numCache>
            </c:numRef>
          </c:val>
          <c:extLst>
            <c:ext xmlns:c16="http://schemas.microsoft.com/office/drawing/2014/chart" uri="{C3380CC4-5D6E-409C-BE32-E72D297353CC}">
              <c16:uniqueId val="{00000001-5492-4839-B127-5672D7DA8F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4.1399999999999997</c:v>
                </c:pt>
                <c:pt idx="1">
                  <c:v>2.86</c:v>
                </c:pt>
                <c:pt idx="2">
                  <c:v>-2.2999999999999998</c:v>
                </c:pt>
                <c:pt idx="3">
                  <c:v>-0.65</c:v>
                </c:pt>
                <c:pt idx="4">
                  <c:v>1.46</c:v>
                </c:pt>
              </c:numCache>
            </c:numRef>
          </c:val>
          <c:smooth val="0"/>
          <c:extLst>
            <c:ext xmlns:c16="http://schemas.microsoft.com/office/drawing/2014/chart" uri="{C3380CC4-5D6E-409C-BE32-E72D297353CC}">
              <c16:uniqueId val="{00000002-5492-4839-B127-5672D7DA8F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0.85</c:v>
                </c:pt>
                <c:pt idx="4">
                  <c:v>0</c:v>
                </c:pt>
                <c:pt idx="5">
                  <c:v>0</c:v>
                </c:pt>
                <c:pt idx="6">
                  <c:v>0</c:v>
                </c:pt>
                <c:pt idx="7">
                  <c:v>0</c:v>
                </c:pt>
                <c:pt idx="8">
                  <c:v>0</c:v>
                </c:pt>
                <c:pt idx="9">
                  <c:v>0</c:v>
                </c:pt>
              </c:numCache>
            </c:numRef>
          </c:val>
          <c:extLst>
            <c:ext xmlns:c16="http://schemas.microsoft.com/office/drawing/2014/chart" uri="{C3380CC4-5D6E-409C-BE32-E72D297353CC}">
              <c16:uniqueId val="{00000000-40E7-40BE-B73B-F65582E873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E7-40BE-B73B-F65582E873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E7-40BE-B73B-F65582E8738D}"/>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E7-40BE-B73B-F65582E8738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0.91</c:v>
                </c:pt>
                <c:pt idx="2">
                  <c:v>#N/A</c:v>
                </c:pt>
                <c:pt idx="3">
                  <c:v>1.94</c:v>
                </c:pt>
                <c:pt idx="4">
                  <c:v>#N/A</c:v>
                </c:pt>
                <c:pt idx="5">
                  <c:v>2.72</c:v>
                </c:pt>
                <c:pt idx="6">
                  <c:v>#N/A</c:v>
                </c:pt>
                <c:pt idx="7">
                  <c:v>0.15</c:v>
                </c:pt>
                <c:pt idx="8">
                  <c:v>#N/A</c:v>
                </c:pt>
                <c:pt idx="9">
                  <c:v>0.09</c:v>
                </c:pt>
              </c:numCache>
            </c:numRef>
          </c:val>
          <c:extLst>
            <c:ext xmlns:c16="http://schemas.microsoft.com/office/drawing/2014/chart" uri="{C3380CC4-5D6E-409C-BE32-E72D297353CC}">
              <c16:uniqueId val="{00000004-40E7-40BE-B73B-F65582E873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0.37</c:v>
                </c:pt>
                <c:pt idx="4">
                  <c:v>#N/A</c:v>
                </c:pt>
                <c:pt idx="5">
                  <c:v>0.22</c:v>
                </c:pt>
                <c:pt idx="6">
                  <c:v>#N/A</c:v>
                </c:pt>
                <c:pt idx="7">
                  <c:v>0.25</c:v>
                </c:pt>
                <c:pt idx="8">
                  <c:v>#N/A</c:v>
                </c:pt>
                <c:pt idx="9">
                  <c:v>0.24</c:v>
                </c:pt>
              </c:numCache>
            </c:numRef>
          </c:val>
          <c:extLst>
            <c:ext xmlns:c16="http://schemas.microsoft.com/office/drawing/2014/chart" uri="{C3380CC4-5D6E-409C-BE32-E72D297353CC}">
              <c16:uniqueId val="{00000005-40E7-40BE-B73B-F65582E8738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0.66</c:v>
                </c:pt>
                <c:pt idx="2">
                  <c:v>#N/A</c:v>
                </c:pt>
                <c:pt idx="3">
                  <c:v>1.5</c:v>
                </c:pt>
                <c:pt idx="4">
                  <c:v>#N/A</c:v>
                </c:pt>
                <c:pt idx="5">
                  <c:v>1.87</c:v>
                </c:pt>
                <c:pt idx="6">
                  <c:v>#N/A</c:v>
                </c:pt>
                <c:pt idx="7">
                  <c:v>0.21</c:v>
                </c:pt>
                <c:pt idx="8">
                  <c:v>#N/A</c:v>
                </c:pt>
                <c:pt idx="9">
                  <c:v>0.37</c:v>
                </c:pt>
              </c:numCache>
            </c:numRef>
          </c:val>
          <c:extLst>
            <c:ext xmlns:c16="http://schemas.microsoft.com/office/drawing/2014/chart" uri="{C3380CC4-5D6E-409C-BE32-E72D297353CC}">
              <c16:uniqueId val="{00000006-40E7-40BE-B73B-F65582E8738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1.84</c:v>
                </c:pt>
                <c:pt idx="2">
                  <c:v>#N/A</c:v>
                </c:pt>
                <c:pt idx="3">
                  <c:v>1.47</c:v>
                </c:pt>
                <c:pt idx="4">
                  <c:v>#N/A</c:v>
                </c:pt>
                <c:pt idx="5">
                  <c:v>1.08</c:v>
                </c:pt>
                <c:pt idx="6">
                  <c:v>#N/A</c:v>
                </c:pt>
                <c:pt idx="7">
                  <c:v>2.14</c:v>
                </c:pt>
                <c:pt idx="8">
                  <c:v>#N/A</c:v>
                </c:pt>
                <c:pt idx="9">
                  <c:v>1.04</c:v>
                </c:pt>
              </c:numCache>
            </c:numRef>
          </c:val>
          <c:extLst>
            <c:ext xmlns:c16="http://schemas.microsoft.com/office/drawing/2014/chart" uri="{C3380CC4-5D6E-409C-BE32-E72D297353CC}">
              <c16:uniqueId val="{00000007-40E7-40BE-B73B-F65582E8738D}"/>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2.1</c:v>
                </c:pt>
                <c:pt idx="6">
                  <c:v>#N/A</c:v>
                </c:pt>
                <c:pt idx="7">
                  <c:v>2.58</c:v>
                </c:pt>
                <c:pt idx="8">
                  <c:v>#N/A</c:v>
                </c:pt>
                <c:pt idx="9">
                  <c:v>2.74</c:v>
                </c:pt>
              </c:numCache>
            </c:numRef>
          </c:val>
          <c:extLst>
            <c:ext xmlns:c16="http://schemas.microsoft.com/office/drawing/2014/chart" uri="{C3380CC4-5D6E-409C-BE32-E72D297353CC}">
              <c16:uniqueId val="{00000008-40E7-40BE-B73B-F65582E8738D}"/>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16.39</c:v>
                </c:pt>
                <c:pt idx="2">
                  <c:v>#N/A</c:v>
                </c:pt>
                <c:pt idx="3">
                  <c:v>16.41</c:v>
                </c:pt>
                <c:pt idx="4">
                  <c:v>#N/A</c:v>
                </c:pt>
                <c:pt idx="5">
                  <c:v>16.75</c:v>
                </c:pt>
                <c:pt idx="6">
                  <c:v>#N/A</c:v>
                </c:pt>
                <c:pt idx="7">
                  <c:v>17.86</c:v>
                </c:pt>
                <c:pt idx="8">
                  <c:v>#N/A</c:v>
                </c:pt>
                <c:pt idx="9">
                  <c:v>19.329999999999998</c:v>
                </c:pt>
              </c:numCache>
            </c:numRef>
          </c:val>
          <c:extLst>
            <c:ext xmlns:c16="http://schemas.microsoft.com/office/drawing/2014/chart" uri="{C3380CC4-5D6E-409C-BE32-E72D297353CC}">
              <c16:uniqueId val="{00000009-40E7-40BE-B73B-F65582E873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4004</c:v>
                </c:pt>
                <c:pt idx="5">
                  <c:v>4047</c:v>
                </c:pt>
                <c:pt idx="8">
                  <c:v>4054</c:v>
                </c:pt>
                <c:pt idx="11">
                  <c:v>4007</c:v>
                </c:pt>
                <c:pt idx="14">
                  <c:v>4097</c:v>
                </c:pt>
              </c:numCache>
            </c:numRef>
          </c:val>
          <c:extLst>
            <c:ext xmlns:c16="http://schemas.microsoft.com/office/drawing/2014/chart" uri="{C3380CC4-5D6E-409C-BE32-E72D297353CC}">
              <c16:uniqueId val="{00000000-362F-477D-A6AD-72B08B7A4B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2F-477D-A6AD-72B08B7A4B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8</c:v>
                </c:pt>
                <c:pt idx="6">
                  <c:v>8</c:v>
                </c:pt>
                <c:pt idx="9">
                  <c:v>60</c:v>
                </c:pt>
                <c:pt idx="12">
                  <c:v>60</c:v>
                </c:pt>
              </c:numCache>
            </c:numRef>
          </c:val>
          <c:extLst>
            <c:ext xmlns:c16="http://schemas.microsoft.com/office/drawing/2014/chart" uri="{C3380CC4-5D6E-409C-BE32-E72D297353CC}">
              <c16:uniqueId val="{00000002-362F-477D-A6AD-72B08B7A4B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2F-477D-A6AD-72B08B7A4B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1580</c:v>
                </c:pt>
                <c:pt idx="3">
                  <c:v>1943</c:v>
                </c:pt>
                <c:pt idx="6">
                  <c:v>1706</c:v>
                </c:pt>
                <c:pt idx="9">
                  <c:v>1636</c:v>
                </c:pt>
                <c:pt idx="12">
                  <c:v>1628</c:v>
                </c:pt>
              </c:numCache>
            </c:numRef>
          </c:val>
          <c:extLst>
            <c:ext xmlns:c16="http://schemas.microsoft.com/office/drawing/2014/chart" uri="{C3380CC4-5D6E-409C-BE32-E72D297353CC}">
              <c16:uniqueId val="{00000004-362F-477D-A6AD-72B08B7A4B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2F-477D-A6AD-72B08B7A4B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2F-477D-A6AD-72B08B7A4B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3049</c:v>
                </c:pt>
                <c:pt idx="3">
                  <c:v>2617</c:v>
                </c:pt>
                <c:pt idx="6">
                  <c:v>2595</c:v>
                </c:pt>
                <c:pt idx="9">
                  <c:v>2497</c:v>
                </c:pt>
                <c:pt idx="12">
                  <c:v>2098</c:v>
                </c:pt>
              </c:numCache>
            </c:numRef>
          </c:val>
          <c:extLst>
            <c:ext xmlns:c16="http://schemas.microsoft.com/office/drawing/2014/chart" uri="{C3380CC4-5D6E-409C-BE32-E72D297353CC}">
              <c16:uniqueId val="{00000007-362F-477D-A6AD-72B08B7A4B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634</c:v>
                </c:pt>
                <c:pt idx="2">
                  <c:v>#N/A</c:v>
                </c:pt>
                <c:pt idx="3">
                  <c:v>#N/A</c:v>
                </c:pt>
                <c:pt idx="4">
                  <c:v>521</c:v>
                </c:pt>
                <c:pt idx="5">
                  <c:v>#N/A</c:v>
                </c:pt>
                <c:pt idx="6">
                  <c:v>#N/A</c:v>
                </c:pt>
                <c:pt idx="7">
                  <c:v>255</c:v>
                </c:pt>
                <c:pt idx="8">
                  <c:v>#N/A</c:v>
                </c:pt>
                <c:pt idx="9">
                  <c:v>#N/A</c:v>
                </c:pt>
                <c:pt idx="10">
                  <c:v>186</c:v>
                </c:pt>
                <c:pt idx="11">
                  <c:v>#N/A</c:v>
                </c:pt>
                <c:pt idx="12">
                  <c:v>#N/A</c:v>
                </c:pt>
                <c:pt idx="13">
                  <c:v>-311</c:v>
                </c:pt>
                <c:pt idx="14">
                  <c:v>#N/A</c:v>
                </c:pt>
              </c:numCache>
            </c:numRef>
          </c:val>
          <c:smooth val="0"/>
          <c:extLst>
            <c:ext xmlns:c16="http://schemas.microsoft.com/office/drawing/2014/chart" uri="{C3380CC4-5D6E-409C-BE32-E72D297353CC}">
              <c16:uniqueId val="{00000008-362F-477D-A6AD-72B08B7A4B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32048</c:v>
                </c:pt>
                <c:pt idx="5">
                  <c:v>31142</c:v>
                </c:pt>
                <c:pt idx="8">
                  <c:v>29431</c:v>
                </c:pt>
                <c:pt idx="11">
                  <c:v>27974</c:v>
                </c:pt>
                <c:pt idx="14">
                  <c:v>26769</c:v>
                </c:pt>
              </c:numCache>
            </c:numRef>
          </c:val>
          <c:extLst>
            <c:ext xmlns:c16="http://schemas.microsoft.com/office/drawing/2014/chart" uri="{C3380CC4-5D6E-409C-BE32-E72D297353CC}">
              <c16:uniqueId val="{00000000-FB63-4F24-968B-E884A721D5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14479</c:v>
                </c:pt>
                <c:pt idx="5">
                  <c:v>13890</c:v>
                </c:pt>
                <c:pt idx="8">
                  <c:v>14554</c:v>
                </c:pt>
                <c:pt idx="11">
                  <c:v>14674</c:v>
                </c:pt>
                <c:pt idx="14">
                  <c:v>14801</c:v>
                </c:pt>
              </c:numCache>
            </c:numRef>
          </c:val>
          <c:extLst>
            <c:ext xmlns:c16="http://schemas.microsoft.com/office/drawing/2014/chart" uri="{C3380CC4-5D6E-409C-BE32-E72D297353CC}">
              <c16:uniqueId val="{00000001-FB63-4F24-968B-E884A721D5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15249</c:v>
                </c:pt>
                <c:pt idx="5">
                  <c:v>15008</c:v>
                </c:pt>
                <c:pt idx="8">
                  <c:v>14567</c:v>
                </c:pt>
                <c:pt idx="11">
                  <c:v>14854</c:v>
                </c:pt>
                <c:pt idx="14">
                  <c:v>15289</c:v>
                </c:pt>
              </c:numCache>
            </c:numRef>
          </c:val>
          <c:extLst>
            <c:ext xmlns:c16="http://schemas.microsoft.com/office/drawing/2014/chart" uri="{C3380CC4-5D6E-409C-BE32-E72D297353CC}">
              <c16:uniqueId val="{00000002-FB63-4F24-968B-E884A721D5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63-4F24-968B-E884A721D5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63-4F24-968B-E884A721D5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17</c:v>
                </c:pt>
                <c:pt idx="6">
                  <c:v>14</c:v>
                </c:pt>
                <c:pt idx="9">
                  <c:v>13</c:v>
                </c:pt>
                <c:pt idx="12">
                  <c:v>14</c:v>
                </c:pt>
              </c:numCache>
            </c:numRef>
          </c:val>
          <c:extLst>
            <c:ext xmlns:c16="http://schemas.microsoft.com/office/drawing/2014/chart" uri="{C3380CC4-5D6E-409C-BE32-E72D297353CC}">
              <c16:uniqueId val="{00000005-FB63-4F24-968B-E884A721D5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4625</c:v>
                </c:pt>
                <c:pt idx="3">
                  <c:v>4534</c:v>
                </c:pt>
                <c:pt idx="6">
                  <c:v>4398</c:v>
                </c:pt>
                <c:pt idx="9">
                  <c:v>4233</c:v>
                </c:pt>
                <c:pt idx="12">
                  <c:v>4411</c:v>
                </c:pt>
              </c:numCache>
            </c:numRef>
          </c:val>
          <c:extLst>
            <c:ext xmlns:c16="http://schemas.microsoft.com/office/drawing/2014/chart" uri="{C3380CC4-5D6E-409C-BE32-E72D297353CC}">
              <c16:uniqueId val="{00000006-FB63-4F24-968B-E884A721D5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63-4F24-968B-E884A721D5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17953</c:v>
                </c:pt>
                <c:pt idx="3">
                  <c:v>18187</c:v>
                </c:pt>
                <c:pt idx="6">
                  <c:v>18553</c:v>
                </c:pt>
                <c:pt idx="9">
                  <c:v>17950</c:v>
                </c:pt>
                <c:pt idx="12">
                  <c:v>16398</c:v>
                </c:pt>
              </c:numCache>
            </c:numRef>
          </c:val>
          <c:extLst>
            <c:ext xmlns:c16="http://schemas.microsoft.com/office/drawing/2014/chart" uri="{C3380CC4-5D6E-409C-BE32-E72D297353CC}">
              <c16:uniqueId val="{00000008-FB63-4F24-968B-E884A721D5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82</c:v>
                </c:pt>
                <c:pt idx="6">
                  <c:v>863</c:v>
                </c:pt>
                <c:pt idx="9">
                  <c:v>531</c:v>
                </c:pt>
                <c:pt idx="12">
                  <c:v>467</c:v>
                </c:pt>
              </c:numCache>
            </c:numRef>
          </c:val>
          <c:extLst>
            <c:ext xmlns:c16="http://schemas.microsoft.com/office/drawing/2014/chart" uri="{C3380CC4-5D6E-409C-BE32-E72D297353CC}">
              <c16:uniqueId val="{00000009-FB63-4F24-968B-E884A721D5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23545</c:v>
                </c:pt>
                <c:pt idx="3">
                  <c:v>21706</c:v>
                </c:pt>
                <c:pt idx="6">
                  <c:v>20197</c:v>
                </c:pt>
                <c:pt idx="9">
                  <c:v>18531</c:v>
                </c:pt>
                <c:pt idx="12">
                  <c:v>17888</c:v>
                </c:pt>
              </c:numCache>
            </c:numRef>
          </c:val>
          <c:extLst>
            <c:ext xmlns:c16="http://schemas.microsoft.com/office/drawing/2014/chart" uri="{C3380CC4-5D6E-409C-BE32-E72D297353CC}">
              <c16:uniqueId val="{0000000A-FB63-4F24-968B-E884A721D5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63-4F24-968B-E884A721D5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5059</c:v>
                </c:pt>
                <c:pt idx="1">
                  <c:v>4667</c:v>
                </c:pt>
                <c:pt idx="2">
                  <c:v>5150</c:v>
                </c:pt>
              </c:numCache>
            </c:numRef>
          </c:val>
          <c:extLst>
            <c:ext xmlns:c16="http://schemas.microsoft.com/office/drawing/2014/chart" uri="{C3380CC4-5D6E-409C-BE32-E72D297353CC}">
              <c16:uniqueId val="{00000000-B505-4097-BB5D-A62DB103D6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4056</c:v>
                </c:pt>
                <c:pt idx="1">
                  <c:v>3059</c:v>
                </c:pt>
                <c:pt idx="2">
                  <c:v>3062</c:v>
                </c:pt>
              </c:numCache>
            </c:numRef>
          </c:val>
          <c:extLst>
            <c:ext xmlns:c16="http://schemas.microsoft.com/office/drawing/2014/chart" uri="{C3380CC4-5D6E-409C-BE32-E72D297353CC}">
              <c16:uniqueId val="{00000001-B505-4097-BB5D-A62DB103D6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5057</c:v>
                </c:pt>
                <c:pt idx="1">
                  <c:v>5065</c:v>
                </c:pt>
                <c:pt idx="2">
                  <c:v>5069</c:v>
                </c:pt>
              </c:numCache>
            </c:numRef>
          </c:val>
          <c:extLst>
            <c:ext xmlns:c16="http://schemas.microsoft.com/office/drawing/2014/chart" uri="{C3380CC4-5D6E-409C-BE32-E72D297353CC}">
              <c16:uniqueId val="{00000002-B505-4097-BB5D-A62DB103D6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令和元年度の財政力指数は、前年度に引き続き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となり、類似団体内平均値を上回っている。類似団体平均値を上回る要因は、市内に多くの企業を有しており、法人税割の収入が類似団体よりも多いことなどが挙げられる。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107950</xdr:rowOff>
    </xdr:to>
    <xdr:cxnSp macro="">
      <xdr:nvCxnSpPr>
        <xdr:cNvPr id="75" name="直線コネクタ 74"/>
        <xdr:cNvCxnSpPr/>
      </xdr:nvCxnSpPr>
      <xdr:spPr>
        <a:xfrm flipV="1">
          <a:off x="2336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市民税や固定資産税の増収の影響により、経常一般財源等総額は増加となった。また、扶助費等の伸びにより経常経費充当一般財源総額も増加となったが、経常一般財源等総額の増加を下回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今後も超高齢化社会における社会保障関係経費等、多様な財政需要に対応するため、行財政改革による歳出引き締め等、経常経費充当一般財源総額の抑制に努める。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97282</xdr:rowOff>
    </xdr:to>
    <xdr:cxnSp macro="">
      <xdr:nvCxnSpPr>
        <xdr:cNvPr id="130" name="直線コネクタ 129"/>
        <xdr:cNvCxnSpPr/>
      </xdr:nvCxnSpPr>
      <xdr:spPr>
        <a:xfrm flipV="1">
          <a:off x="4114800" y="1099286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97282</xdr:rowOff>
    </xdr:to>
    <xdr:cxnSp macro="">
      <xdr:nvCxnSpPr>
        <xdr:cNvPr id="133" name="直線コネクタ 132"/>
        <xdr:cNvCxnSpPr/>
      </xdr:nvCxnSpPr>
      <xdr:spPr>
        <a:xfrm>
          <a:off x="3225800" y="110556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64</xdr:row>
      <xdr:rowOff>82804</xdr:rowOff>
    </xdr:to>
    <xdr:cxnSp macro="">
      <xdr:nvCxnSpPr>
        <xdr:cNvPr id="136" name="直線コネクタ 135"/>
        <xdr:cNvCxnSpPr/>
      </xdr:nvCxnSpPr>
      <xdr:spPr>
        <a:xfrm>
          <a:off x="2336800" y="1078534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61214</xdr:rowOff>
    </xdr:to>
    <xdr:cxnSp macro="">
      <xdr:nvCxnSpPr>
        <xdr:cNvPr id="139" name="直線コネクタ 138"/>
        <xdr:cNvCxnSpPr/>
      </xdr:nvCxnSpPr>
      <xdr:spPr>
        <a:xfrm flipV="1">
          <a:off x="1447800" y="1078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9" name="楕円 148"/>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0"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2" name="テキスト ボックス 151"/>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4" name="テキスト ボックス 153"/>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6" name="テキスト ボックス 155"/>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8" name="テキスト ボックス 157"/>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本市における人件費、物件費の特徴は、給食・ごみ収集業務を単独で行っているため、類似団体内平均値に比して多額となる傾向にある。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令和元年度においては、平成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年度より増加しており、府内平均値を依然上回る状況であるため、職員の適正配置等による人件費の適正化やごみ処理業務の広域化等、業務の見直しを行うことにより、経費の効率化に努めていく。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3806</xdr:rowOff>
    </xdr:from>
    <xdr:to>
      <xdr:col>23</xdr:col>
      <xdr:colOff>133350</xdr:colOff>
      <xdr:row>84</xdr:row>
      <xdr:rowOff>54446</xdr:rowOff>
    </xdr:to>
    <xdr:cxnSp macro="">
      <xdr:nvCxnSpPr>
        <xdr:cNvPr id="191" name="直線コネクタ 190"/>
        <xdr:cNvCxnSpPr/>
      </xdr:nvCxnSpPr>
      <xdr:spPr>
        <a:xfrm>
          <a:off x="4114800" y="14405606"/>
          <a:ext cx="838200" cy="5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3420</xdr:rowOff>
    </xdr:from>
    <xdr:to>
      <xdr:col>19</xdr:col>
      <xdr:colOff>133350</xdr:colOff>
      <xdr:row>84</xdr:row>
      <xdr:rowOff>3806</xdr:rowOff>
    </xdr:to>
    <xdr:cxnSp macro="">
      <xdr:nvCxnSpPr>
        <xdr:cNvPr id="194" name="直線コネクタ 193"/>
        <xdr:cNvCxnSpPr/>
      </xdr:nvCxnSpPr>
      <xdr:spPr>
        <a:xfrm>
          <a:off x="3225800" y="14405220"/>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3420</xdr:rowOff>
    </xdr:from>
    <xdr:to>
      <xdr:col>15</xdr:col>
      <xdr:colOff>82550</xdr:colOff>
      <xdr:row>84</xdr:row>
      <xdr:rowOff>4031</xdr:rowOff>
    </xdr:to>
    <xdr:cxnSp macro="">
      <xdr:nvCxnSpPr>
        <xdr:cNvPr id="197" name="直線コネクタ 196"/>
        <xdr:cNvCxnSpPr/>
      </xdr:nvCxnSpPr>
      <xdr:spPr>
        <a:xfrm flipV="1">
          <a:off x="2336800" y="14405220"/>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4031</xdr:rowOff>
    </xdr:from>
    <xdr:to>
      <xdr:col>11</xdr:col>
      <xdr:colOff>31750</xdr:colOff>
      <xdr:row>84</xdr:row>
      <xdr:rowOff>12058</xdr:rowOff>
    </xdr:to>
    <xdr:cxnSp macro="">
      <xdr:nvCxnSpPr>
        <xdr:cNvPr id="200" name="直線コネクタ 199"/>
        <xdr:cNvCxnSpPr/>
      </xdr:nvCxnSpPr>
      <xdr:spPr>
        <a:xfrm flipV="1">
          <a:off x="1447800" y="14405831"/>
          <a:ext cx="889000"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3646</xdr:rowOff>
    </xdr:from>
    <xdr:to>
      <xdr:col>23</xdr:col>
      <xdr:colOff>184150</xdr:colOff>
      <xdr:row>84</xdr:row>
      <xdr:rowOff>105246</xdr:rowOff>
    </xdr:to>
    <xdr:sp macro="" textlink="">
      <xdr:nvSpPr>
        <xdr:cNvPr id="210" name="楕円 209"/>
        <xdr:cNvSpPr/>
      </xdr:nvSpPr>
      <xdr:spPr>
        <a:xfrm>
          <a:off x="4902200" y="1440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147173</xdr:rowOff>
    </xdr:from>
    <xdr:ext cx="762000" cy="259045"/>
    <xdr:sp macro="" textlink="">
      <xdr:nvSpPr>
        <xdr:cNvPr id="211" name="人件費・物件費等の状況該当値テキスト"/>
        <xdr:cNvSpPr txBox="1"/>
      </xdr:nvSpPr>
      <xdr:spPr>
        <a:xfrm>
          <a:off x="5041900" y="14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124456</xdr:rowOff>
    </xdr:from>
    <xdr:to>
      <xdr:col>19</xdr:col>
      <xdr:colOff>184150</xdr:colOff>
      <xdr:row>84</xdr:row>
      <xdr:rowOff>54606</xdr:rowOff>
    </xdr:to>
    <xdr:sp macro="" textlink="">
      <xdr:nvSpPr>
        <xdr:cNvPr id="212" name="楕円 211"/>
        <xdr:cNvSpPr/>
      </xdr:nvSpPr>
      <xdr:spPr>
        <a:xfrm>
          <a:off x="4064000" y="143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39383</xdr:rowOff>
    </xdr:from>
    <xdr:ext cx="736600" cy="259045"/>
    <xdr:sp macro="" textlink="">
      <xdr:nvSpPr>
        <xdr:cNvPr id="213" name="テキスト ボックス 212"/>
        <xdr:cNvSpPr txBox="1"/>
      </xdr:nvSpPr>
      <xdr:spPr>
        <a:xfrm>
          <a:off x="3733800" y="1444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124070</xdr:rowOff>
    </xdr:from>
    <xdr:to>
      <xdr:col>15</xdr:col>
      <xdr:colOff>133350</xdr:colOff>
      <xdr:row>84</xdr:row>
      <xdr:rowOff>54220</xdr:rowOff>
    </xdr:to>
    <xdr:sp macro="" textlink="">
      <xdr:nvSpPr>
        <xdr:cNvPr id="214" name="楕円 213"/>
        <xdr:cNvSpPr/>
      </xdr:nvSpPr>
      <xdr:spPr>
        <a:xfrm>
          <a:off x="3175000" y="143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38997</xdr:rowOff>
    </xdr:from>
    <xdr:ext cx="762000" cy="259045"/>
    <xdr:sp macro="" textlink="">
      <xdr:nvSpPr>
        <xdr:cNvPr id="215" name="テキスト ボックス 214"/>
        <xdr:cNvSpPr txBox="1"/>
      </xdr:nvSpPr>
      <xdr:spPr>
        <a:xfrm>
          <a:off x="2844800" y="1444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124681</xdr:rowOff>
    </xdr:from>
    <xdr:to>
      <xdr:col>11</xdr:col>
      <xdr:colOff>82550</xdr:colOff>
      <xdr:row>84</xdr:row>
      <xdr:rowOff>54831</xdr:rowOff>
    </xdr:to>
    <xdr:sp macro="" textlink="">
      <xdr:nvSpPr>
        <xdr:cNvPr id="216" name="楕円 215"/>
        <xdr:cNvSpPr/>
      </xdr:nvSpPr>
      <xdr:spPr>
        <a:xfrm>
          <a:off x="2286000" y="143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39608</xdr:rowOff>
    </xdr:from>
    <xdr:ext cx="762000" cy="259045"/>
    <xdr:sp macro="" textlink="">
      <xdr:nvSpPr>
        <xdr:cNvPr id="217" name="テキスト ボックス 216"/>
        <xdr:cNvSpPr txBox="1"/>
      </xdr:nvSpPr>
      <xdr:spPr>
        <a:xfrm>
          <a:off x="1955800" y="1444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132708</xdr:rowOff>
    </xdr:from>
    <xdr:to>
      <xdr:col>7</xdr:col>
      <xdr:colOff>31750</xdr:colOff>
      <xdr:row>84</xdr:row>
      <xdr:rowOff>62858</xdr:rowOff>
    </xdr:to>
    <xdr:sp macro="" textlink="">
      <xdr:nvSpPr>
        <xdr:cNvPr id="218" name="楕円 217"/>
        <xdr:cNvSpPr/>
      </xdr:nvSpPr>
      <xdr:spPr>
        <a:xfrm>
          <a:off x="1397000" y="143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47635</xdr:rowOff>
    </xdr:from>
    <xdr:ext cx="762000" cy="259045"/>
    <xdr:sp macro="" textlink="">
      <xdr:nvSpPr>
        <xdr:cNvPr id="219" name="テキスト ボックス 218"/>
        <xdr:cNvSpPr txBox="1"/>
      </xdr:nvSpPr>
      <xdr:spPr>
        <a:xfrm>
          <a:off x="1066800" y="1444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年度に普通昇給の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ヶ月延伸、平成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％、一般職員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33564</xdr:rowOff>
    </xdr:to>
    <xdr:cxnSp macro="">
      <xdr:nvCxnSpPr>
        <xdr:cNvPr id="255" name="直線コネクタ 254"/>
        <xdr:cNvCxnSpPr/>
      </xdr:nvCxnSpPr>
      <xdr:spPr>
        <a:xfrm>
          <a:off x="16179800" y="148980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58" name="直線コネクタ 257"/>
        <xdr:cNvCxnSpPr/>
      </xdr:nvCxnSpPr>
      <xdr:spPr>
        <a:xfrm flipV="1">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1" name="直線コネクタ 260"/>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4" name="直線コネクタ 263"/>
        <xdr:cNvCxnSpPr/>
      </xdr:nvCxnSpPr>
      <xdr:spPr>
        <a:xfrm flipV="1">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2" name="楕円 281"/>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3" name="テキスト ボックス 282"/>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年度から実施した「摂津市第四次行財政改革実施計画」では職員数の</a:t>
          </a:r>
          <a:r>
            <a:rPr kumimoji="1" lang="en-US" altLang="ja-JP" sz="1050">
              <a:latin typeface="ＭＳ Ｐゴシック" panose="020B0600070205080204" pitchFamily="50" charset="-128"/>
              <a:ea typeface="ＭＳ Ｐゴシック" panose="020B0600070205080204" pitchFamily="50" charset="-128"/>
            </a:rPr>
            <a:t>660</a:t>
          </a:r>
          <a:r>
            <a:rPr kumimoji="1" lang="ja-JP" altLang="en-US" sz="1050">
              <a:latin typeface="ＭＳ Ｐゴシック" panose="020B0600070205080204" pitchFamily="50" charset="-128"/>
              <a:ea typeface="ＭＳ Ｐゴシック" panose="020B0600070205080204" pitchFamily="50" charset="-128"/>
            </a:rPr>
            <a:t>人体制に取り組み、事務職員は退職者の</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割補充、現業職員は不補充を原則として取り組んできた。また、平成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年度から実施している「摂津市第五次行財政改革実施計画」において、定員管理の方針に基づき、民間保育所等民営化や窓口業務委託等により職員数の適正管理を行っている。</a:t>
          </a:r>
        </a:p>
        <a:p>
          <a:r>
            <a:rPr kumimoji="1" lang="ja-JP" altLang="en-US" sz="1050">
              <a:latin typeface="ＭＳ Ｐゴシック" panose="020B0600070205080204" pitchFamily="50" charset="-128"/>
              <a:ea typeface="ＭＳ Ｐゴシック" panose="020B0600070205080204" pitchFamily="50" charset="-128"/>
            </a:rPr>
            <a:t>　令和元年度では人口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人当たりの職員数が</a:t>
          </a:r>
          <a:r>
            <a:rPr kumimoji="1" lang="en-US" altLang="ja-JP" sz="1050">
              <a:latin typeface="ＭＳ Ｐゴシック" panose="020B0600070205080204" pitchFamily="50" charset="-128"/>
              <a:ea typeface="ＭＳ Ｐゴシック" panose="020B0600070205080204" pitchFamily="50" charset="-128"/>
            </a:rPr>
            <a:t>6.31</a:t>
          </a:r>
          <a:r>
            <a:rPr kumimoji="1" lang="ja-JP" altLang="en-US" sz="1050">
              <a:latin typeface="ＭＳ Ｐゴシック" panose="020B0600070205080204" pitchFamily="50" charset="-128"/>
              <a:ea typeface="ＭＳ Ｐゴシック" panose="020B0600070205080204" pitchFamily="50" charset="-128"/>
            </a:rPr>
            <a:t>人と類似団体内平均値と同値となった。今後も組織運営力を高め、効率的な執行体制を確立し、職員数の適正化に努める。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168169</xdr:rowOff>
    </xdr:from>
    <xdr:to>
      <xdr:col>81</xdr:col>
      <xdr:colOff>44450</xdr:colOff>
      <xdr:row>61</xdr:row>
      <xdr:rowOff>4763</xdr:rowOff>
    </xdr:to>
    <xdr:cxnSp macro="">
      <xdr:nvCxnSpPr>
        <xdr:cNvPr id="318" name="直線コネクタ 317"/>
        <xdr:cNvCxnSpPr/>
      </xdr:nvCxnSpPr>
      <xdr:spPr>
        <a:xfrm flipV="1">
          <a:off x="16179800" y="1045516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4763</xdr:rowOff>
    </xdr:to>
    <xdr:cxnSp macro="">
      <xdr:nvCxnSpPr>
        <xdr:cNvPr id="321" name="直線コネクタ 320"/>
        <xdr:cNvCxnSpPr/>
      </xdr:nvCxnSpPr>
      <xdr:spPr>
        <a:xfrm>
          <a:off x="15290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61</xdr:row>
      <xdr:rowOff>2752</xdr:rowOff>
    </xdr:to>
    <xdr:cxnSp macro="">
      <xdr:nvCxnSpPr>
        <xdr:cNvPr id="324" name="直線コネクタ 323"/>
        <xdr:cNvCxnSpPr/>
      </xdr:nvCxnSpPr>
      <xdr:spPr>
        <a:xfrm flipV="1">
          <a:off x="14401800" y="104531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16828</xdr:rowOff>
    </xdr:to>
    <xdr:cxnSp macro="">
      <xdr:nvCxnSpPr>
        <xdr:cNvPr id="327" name="直線コネクタ 326"/>
        <xdr:cNvCxnSpPr/>
      </xdr:nvCxnSpPr>
      <xdr:spPr>
        <a:xfrm flipV="1">
          <a:off x="13512800" y="104612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37" name="楕円 336"/>
        <xdr:cNvSpPr/>
      </xdr:nvSpPr>
      <xdr:spPr>
        <a:xfrm>
          <a:off x="169672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89446</xdr:rowOff>
    </xdr:from>
    <xdr:ext cx="762000" cy="259045"/>
    <xdr:sp macro="" textlink="">
      <xdr:nvSpPr>
        <xdr:cNvPr id="338" name="定員管理の状況該当値テキスト"/>
        <xdr:cNvSpPr txBox="1"/>
      </xdr:nvSpPr>
      <xdr:spPr>
        <a:xfrm>
          <a:off x="17106900" y="1037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125413</xdr:rowOff>
    </xdr:from>
    <xdr:to>
      <xdr:col>77</xdr:col>
      <xdr:colOff>95250</xdr:colOff>
      <xdr:row>61</xdr:row>
      <xdr:rowOff>55563</xdr:rowOff>
    </xdr:to>
    <xdr:sp macro="" textlink="">
      <xdr:nvSpPr>
        <xdr:cNvPr id="339" name="楕円 338"/>
        <xdr:cNvSpPr/>
      </xdr:nvSpPr>
      <xdr:spPr>
        <a:xfrm>
          <a:off x="16129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40340</xdr:rowOff>
    </xdr:from>
    <xdr:ext cx="736600" cy="259045"/>
    <xdr:sp macro="" textlink="">
      <xdr:nvSpPr>
        <xdr:cNvPr id="340" name="テキスト ボックス 339"/>
        <xdr:cNvSpPr txBox="1"/>
      </xdr:nvSpPr>
      <xdr:spPr>
        <a:xfrm>
          <a:off x="15798800" y="1049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1" name="楕円 340"/>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30285</xdr:rowOff>
    </xdr:from>
    <xdr:ext cx="762000" cy="259045"/>
    <xdr:sp macro="" textlink="">
      <xdr:nvSpPr>
        <xdr:cNvPr id="342" name="テキスト ボックス 341"/>
        <xdr:cNvSpPr txBox="1"/>
      </xdr:nvSpPr>
      <xdr:spPr>
        <a:xfrm>
          <a:off x="14909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3" name="楕円 342"/>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44" name="テキスト ボックス 34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137478</xdr:rowOff>
    </xdr:from>
    <xdr:to>
      <xdr:col>64</xdr:col>
      <xdr:colOff>152400</xdr:colOff>
      <xdr:row>61</xdr:row>
      <xdr:rowOff>67628</xdr:rowOff>
    </xdr:to>
    <xdr:sp macro="" textlink="">
      <xdr:nvSpPr>
        <xdr:cNvPr id="345" name="楕円 344"/>
        <xdr:cNvSpPr/>
      </xdr:nvSpPr>
      <xdr:spPr>
        <a:xfrm>
          <a:off x="13462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52405</xdr:rowOff>
    </xdr:from>
    <xdr:ext cx="762000" cy="259045"/>
    <xdr:sp macro="" textlink="">
      <xdr:nvSpPr>
        <xdr:cNvPr id="346" name="テキスト ボックス 345"/>
        <xdr:cNvSpPr txBox="1"/>
      </xdr:nvSpPr>
      <xdr:spPr>
        <a:xfrm>
          <a:off x="13131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39</xdr:row>
      <xdr:rowOff>49106</xdr:rowOff>
    </xdr:to>
    <xdr:cxnSp macro="">
      <xdr:nvCxnSpPr>
        <xdr:cNvPr id="379" name="直線コネクタ 378"/>
        <xdr:cNvCxnSpPr/>
      </xdr:nvCxnSpPr>
      <xdr:spPr>
        <a:xfrm flipV="1">
          <a:off x="16179800" y="659892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129540</xdr:rowOff>
    </xdr:to>
    <xdr:cxnSp macro="">
      <xdr:nvCxnSpPr>
        <xdr:cNvPr id="382" name="直線コネクタ 381"/>
        <xdr:cNvCxnSpPr/>
      </xdr:nvCxnSpPr>
      <xdr:spPr>
        <a:xfrm flipV="1">
          <a:off x="15290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62654</xdr:rowOff>
    </xdr:to>
    <xdr:cxnSp macro="">
      <xdr:nvCxnSpPr>
        <xdr:cNvPr id="385" name="直線コネクタ 384"/>
        <xdr:cNvCxnSpPr/>
      </xdr:nvCxnSpPr>
      <xdr:spPr>
        <a:xfrm flipV="1">
          <a:off x="14401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151130</xdr:rowOff>
    </xdr:to>
    <xdr:cxnSp macro="">
      <xdr:nvCxnSpPr>
        <xdr:cNvPr id="388" name="直線コネクタ 387"/>
        <xdr:cNvCxnSpPr/>
      </xdr:nvCxnSpPr>
      <xdr:spPr>
        <a:xfrm flipV="1">
          <a:off x="13512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8" name="楕円 397"/>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9"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0" name="楕円 399"/>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1" name="テキスト ボックス 400"/>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2" name="楕円 401"/>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3" name="テキスト ボックス 402"/>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地方債現在高の減少により将来</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負担額が減少と</a:t>
          </a:r>
          <a:r>
            <a:rPr kumimoji="1" lang="ja-JP" altLang="en-US" sz="1300">
              <a:latin typeface="ＭＳ Ｐゴシック" panose="020B0600070205080204" pitchFamily="50" charset="-128"/>
              <a:ea typeface="ＭＳ Ｐゴシック" panose="020B0600070205080204" pitchFamily="50" charset="-128"/>
            </a:rPr>
            <a:t>なった。将来負担比率は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％を下回り（▲</a:t>
          </a:r>
          <a:r>
            <a:rPr kumimoji="1" lang="en-US" altLang="ja-JP" sz="1300">
              <a:latin typeface="ＭＳ Ｐゴシック" panose="020B0600070205080204" pitchFamily="50" charset="-128"/>
              <a:ea typeface="ＭＳ Ｐゴシック" panose="020B0600070205080204" pitchFamily="50" charset="-128"/>
            </a:rPr>
            <a:t>108.4</a:t>
          </a:r>
          <a:r>
            <a:rPr kumimoji="1" lang="ja-JP" altLang="en-US" sz="1300">
              <a:latin typeface="ＭＳ Ｐゴシック" panose="020B0600070205080204" pitchFamily="50" charset="-128"/>
              <a:ea typeface="ＭＳ Ｐゴシック" panose="020B0600070205080204" pitchFamily="50" charset="-128"/>
            </a:rPr>
            <a:t>％）、類似団体内平均値を下回る水準を維持している。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年度は退職者の増による退職手当等の伸びにより一時的に増加した。令和元年度は平成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ポイント減少したが、前年度と同様に類似団体内平均値を上回ることとなった。職員数及び給与制度の適正化に取り組んでいく。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46990</xdr:rowOff>
    </xdr:to>
    <xdr:cxnSp macro="">
      <xdr:nvCxnSpPr>
        <xdr:cNvPr id="66" name="直線コネクタ 65"/>
        <xdr:cNvCxnSpPr/>
      </xdr:nvCxnSpPr>
      <xdr:spPr>
        <a:xfrm flipV="1">
          <a:off x="3987800" y="632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46990</xdr:rowOff>
    </xdr:to>
    <xdr:cxnSp macro="">
      <xdr:nvCxnSpPr>
        <xdr:cNvPr id="69" name="直線コネクタ 68"/>
        <xdr:cNvCxnSpPr/>
      </xdr:nvCxnSpPr>
      <xdr:spPr>
        <a:xfrm>
          <a:off x="3098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165100</xdr:rowOff>
    </xdr:to>
    <xdr:cxnSp macro="">
      <xdr:nvCxnSpPr>
        <xdr:cNvPr id="72" name="直線コネクタ 71"/>
        <xdr:cNvCxnSpPr/>
      </xdr:nvCxnSpPr>
      <xdr:spPr>
        <a:xfrm flipV="1">
          <a:off x="2209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54610</xdr:rowOff>
    </xdr:to>
    <xdr:cxnSp macro="">
      <xdr:nvCxnSpPr>
        <xdr:cNvPr id="75" name="直線コネクタ 74"/>
        <xdr:cNvCxnSpPr/>
      </xdr:nvCxnSpPr>
      <xdr:spPr>
        <a:xfrm flipV="1">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今後もごみ処理業務及び給食業務の委託範囲精査、臨時職員等の雇用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121557</xdr:rowOff>
    </xdr:from>
    <xdr:to>
      <xdr:col>82</xdr:col>
      <xdr:colOff>107950</xdr:colOff>
      <xdr:row>21</xdr:row>
      <xdr:rowOff>26307</xdr:rowOff>
    </xdr:to>
    <xdr:cxnSp macro="">
      <xdr:nvCxnSpPr>
        <xdr:cNvPr id="129" name="直線コネクタ 128"/>
        <xdr:cNvCxnSpPr/>
      </xdr:nvCxnSpPr>
      <xdr:spPr>
        <a:xfrm>
          <a:off x="15671800" y="3550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20</xdr:row>
      <xdr:rowOff>121557</xdr:rowOff>
    </xdr:to>
    <xdr:cxnSp macro="">
      <xdr:nvCxnSpPr>
        <xdr:cNvPr id="132" name="直線コネクタ 131"/>
        <xdr:cNvCxnSpPr/>
      </xdr:nvCxnSpPr>
      <xdr:spPr>
        <a:xfrm>
          <a:off x="14782800" y="3507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20</xdr:row>
      <xdr:rowOff>78014</xdr:rowOff>
    </xdr:to>
    <xdr:cxnSp macro="">
      <xdr:nvCxnSpPr>
        <xdr:cNvPr id="135" name="直線コネクタ 134"/>
        <xdr:cNvCxnSpPr/>
      </xdr:nvCxnSpPr>
      <xdr:spPr>
        <a:xfrm>
          <a:off x="13893800" y="3343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86178</xdr:rowOff>
    </xdr:to>
    <xdr:cxnSp macro="">
      <xdr:nvCxnSpPr>
        <xdr:cNvPr id="138" name="直線コネクタ 137"/>
        <xdr:cNvCxnSpPr/>
      </xdr:nvCxnSpPr>
      <xdr:spPr>
        <a:xfrm>
          <a:off x="13004800" y="3278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48" name="楕円 147"/>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119034</xdr:rowOff>
    </xdr:from>
    <xdr:ext cx="762000" cy="259045"/>
    <xdr:sp macro="" textlink="">
      <xdr:nvSpPr>
        <xdr:cNvPr id="149" name="物件費該当値テキスト"/>
        <xdr:cNvSpPr txBox="1"/>
      </xdr:nvSpPr>
      <xdr:spPr>
        <a:xfrm>
          <a:off x="16598900" y="35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70757</xdr:rowOff>
    </xdr:from>
    <xdr:to>
      <xdr:col>78</xdr:col>
      <xdr:colOff>120650</xdr:colOff>
      <xdr:row>21</xdr:row>
      <xdr:rowOff>907</xdr:rowOff>
    </xdr:to>
    <xdr:sp macro="" textlink="">
      <xdr:nvSpPr>
        <xdr:cNvPr id="150" name="楕円 149"/>
        <xdr:cNvSpPr/>
      </xdr:nvSpPr>
      <xdr:spPr>
        <a:xfrm>
          <a:off x="15621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157134</xdr:rowOff>
    </xdr:from>
    <xdr:ext cx="736600" cy="259045"/>
    <xdr:sp macro="" textlink="">
      <xdr:nvSpPr>
        <xdr:cNvPr id="151" name="テキスト ボックス 150"/>
        <xdr:cNvSpPr txBox="1"/>
      </xdr:nvSpPr>
      <xdr:spPr>
        <a:xfrm>
          <a:off x="15290800" y="358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2" name="楕円 151"/>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3" name="テキスト ボックス 152"/>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係経費や児童福祉関係経費等が増加しており、扶助費全体では、依然類似団体内平均値を上回っている。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104140</xdr:rowOff>
    </xdr:to>
    <xdr:cxnSp macro="">
      <xdr:nvCxnSpPr>
        <xdr:cNvPr id="190" name="直線コネクタ 189"/>
        <xdr:cNvCxnSpPr/>
      </xdr:nvCxnSpPr>
      <xdr:spPr>
        <a:xfrm>
          <a:off x="3987800" y="993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57</xdr:row>
      <xdr:rowOff>168910</xdr:rowOff>
    </xdr:to>
    <xdr:cxnSp macro="">
      <xdr:nvCxnSpPr>
        <xdr:cNvPr id="193" name="直線コネクタ 192"/>
        <xdr:cNvCxnSpPr/>
      </xdr:nvCxnSpPr>
      <xdr:spPr>
        <a:xfrm flipV="1">
          <a:off x="3098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168910</xdr:rowOff>
    </xdr:to>
    <xdr:cxnSp macro="">
      <xdr:nvCxnSpPr>
        <xdr:cNvPr id="196" name="直線コネクタ 195"/>
        <xdr:cNvCxnSpPr/>
      </xdr:nvCxnSpPr>
      <xdr:spPr>
        <a:xfrm>
          <a:off x="2209800" y="979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xdr:rowOff>
    </xdr:from>
    <xdr:to>
      <xdr:col>11</xdr:col>
      <xdr:colOff>9525</xdr:colOff>
      <xdr:row>57</xdr:row>
      <xdr:rowOff>24130</xdr:rowOff>
    </xdr:to>
    <xdr:cxnSp macro="">
      <xdr:nvCxnSpPr>
        <xdr:cNvPr id="199" name="直線コネクタ 198"/>
        <xdr:cNvCxnSpPr/>
      </xdr:nvCxnSpPr>
      <xdr:spPr>
        <a:xfrm>
          <a:off x="1320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9" name="楕円 208"/>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10"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macro="" textlink="">
      <xdr:nvSpPr>
        <xdr:cNvPr id="213" name="楕円 212"/>
        <xdr:cNvSpPr/>
      </xdr:nvSpPr>
      <xdr:spPr>
        <a:xfrm>
          <a:off x="3048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33037</xdr:rowOff>
    </xdr:from>
    <xdr:ext cx="762000" cy="259045"/>
    <xdr:sp macro="" textlink="">
      <xdr:nvSpPr>
        <xdr:cNvPr id="214" name="テキスト ボックス 213"/>
        <xdr:cNvSpPr txBox="1"/>
      </xdr:nvSpPr>
      <xdr:spPr>
        <a:xfrm>
          <a:off x="2717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5" name="楕円 214"/>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6" name="テキスト ボックス 215"/>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7" name="楕円 216"/>
        <xdr:cNvSpPr/>
      </xdr:nvSpPr>
      <xdr:spPr>
        <a:xfrm>
          <a:off x="1270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44467</xdr:rowOff>
    </xdr:from>
    <xdr:ext cx="762000" cy="259045"/>
    <xdr:sp macro="" textlink="">
      <xdr:nvSpPr>
        <xdr:cNvPr id="218" name="テキスト ボックス 217"/>
        <xdr:cNvSpPr txBox="1"/>
      </xdr:nvSpPr>
      <xdr:spPr>
        <a:xfrm>
          <a:off x="939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平成元年度より公共下水道の整備を急激に推進した結果、下水道事業会計における公営企業債の償還の財源に充てる繰出金が多額に上っている。公営企業債の発行について、平成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142240</xdr:rowOff>
    </xdr:to>
    <xdr:cxnSp macro="">
      <xdr:nvCxnSpPr>
        <xdr:cNvPr id="251" name="直線コネクタ 250"/>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111760</xdr:rowOff>
    </xdr:to>
    <xdr:cxnSp macro="">
      <xdr:nvCxnSpPr>
        <xdr:cNvPr id="254" name="直線コネクタ 253"/>
        <xdr:cNvCxnSpPr/>
      </xdr:nvCxnSpPr>
      <xdr:spPr>
        <a:xfrm flipV="1">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59</xdr:row>
      <xdr:rowOff>115570</xdr:rowOff>
    </xdr:to>
    <xdr:cxnSp macro="">
      <xdr:nvCxnSpPr>
        <xdr:cNvPr id="257" name="直線コネクタ 256"/>
        <xdr:cNvCxnSpPr/>
      </xdr:nvCxnSpPr>
      <xdr:spPr>
        <a:xfrm flipV="1">
          <a:off x="13893800" y="971296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115570</xdr:rowOff>
    </xdr:to>
    <xdr:cxnSp macro="">
      <xdr:nvCxnSpPr>
        <xdr:cNvPr id="260" name="直線コネクタ 259"/>
        <xdr:cNvCxnSpPr/>
      </xdr:nvCxnSpPr>
      <xdr:spPr>
        <a:xfrm>
          <a:off x="13004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4" name="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6" name="楕円 275"/>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7" name="テキスト ボックス 276"/>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78" name="楕円 277"/>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79" name="テキスト ボックス 278"/>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年度より下水道事業会計が法適用化されたことに伴い、繰出金が補助費等として扱われることになったため、平成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その結果、類似団体内平均値と同水準で推移し、令和元年度は類似団体平均値を下回った。今後、補助金等の見直しを図り、抑制に努める。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30661</xdr:rowOff>
    </xdr:from>
    <xdr:to>
      <xdr:col>82</xdr:col>
      <xdr:colOff>107950</xdr:colOff>
      <xdr:row>37</xdr:row>
      <xdr:rowOff>56787</xdr:rowOff>
    </xdr:to>
    <xdr:cxnSp macro="">
      <xdr:nvCxnSpPr>
        <xdr:cNvPr id="313" name="直線コネクタ 312"/>
        <xdr:cNvCxnSpPr/>
      </xdr:nvCxnSpPr>
      <xdr:spPr>
        <a:xfrm flipV="1">
          <a:off x="15671800" y="637431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37</xdr:row>
      <xdr:rowOff>69850</xdr:rowOff>
    </xdr:to>
    <xdr:cxnSp macro="">
      <xdr:nvCxnSpPr>
        <xdr:cNvPr id="316" name="直線コネクタ 315"/>
        <xdr:cNvCxnSpPr/>
      </xdr:nvCxnSpPr>
      <xdr:spPr>
        <a:xfrm flipV="1">
          <a:off x="14782800" y="6400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15966</xdr:rowOff>
    </xdr:from>
    <xdr:to>
      <xdr:col>73</xdr:col>
      <xdr:colOff>180975</xdr:colOff>
      <xdr:row>37</xdr:row>
      <xdr:rowOff>69850</xdr:rowOff>
    </xdr:to>
    <xdr:cxnSp macro="">
      <xdr:nvCxnSpPr>
        <xdr:cNvPr id="319" name="直線コネクタ 318"/>
        <xdr:cNvCxnSpPr/>
      </xdr:nvCxnSpPr>
      <xdr:spPr>
        <a:xfrm>
          <a:off x="13893800" y="5845266"/>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xdr:rowOff>
    </xdr:from>
    <xdr:to>
      <xdr:col>69</xdr:col>
      <xdr:colOff>92075</xdr:colOff>
      <xdr:row>34</xdr:row>
      <xdr:rowOff>15966</xdr:rowOff>
    </xdr:to>
    <xdr:cxnSp macro="">
      <xdr:nvCxnSpPr>
        <xdr:cNvPr id="322" name="直線コネクタ 321"/>
        <xdr:cNvCxnSpPr/>
      </xdr:nvCxnSpPr>
      <xdr:spPr>
        <a:xfrm>
          <a:off x="13004800" y="5838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32" name="楕円 331"/>
        <xdr:cNvSpPr/>
      </xdr:nvSpPr>
      <xdr:spPr>
        <a:xfrm>
          <a:off x="16459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167838</xdr:rowOff>
    </xdr:from>
    <xdr:ext cx="762000" cy="259045"/>
    <xdr:sp macro="" textlink="">
      <xdr:nvSpPr>
        <xdr:cNvPr id="333" name="補助費等該当値テキスト"/>
        <xdr:cNvSpPr txBox="1"/>
      </xdr:nvSpPr>
      <xdr:spPr>
        <a:xfrm>
          <a:off x="16598900" y="616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4" name="楕円 333"/>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35" name="テキスト ボックス 334"/>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136616</xdr:rowOff>
    </xdr:from>
    <xdr:to>
      <xdr:col>69</xdr:col>
      <xdr:colOff>142875</xdr:colOff>
      <xdr:row>34</xdr:row>
      <xdr:rowOff>66766</xdr:rowOff>
    </xdr:to>
    <xdr:sp macro="" textlink="">
      <xdr:nvSpPr>
        <xdr:cNvPr id="338" name="楕円 337"/>
        <xdr:cNvSpPr/>
      </xdr:nvSpPr>
      <xdr:spPr>
        <a:xfrm>
          <a:off x="13843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76943</xdr:rowOff>
    </xdr:from>
    <xdr:ext cx="762000" cy="259045"/>
    <xdr:sp macro="" textlink="">
      <xdr:nvSpPr>
        <xdr:cNvPr id="339" name="テキスト ボックス 338"/>
        <xdr:cNvSpPr txBox="1"/>
      </xdr:nvSpPr>
      <xdr:spPr>
        <a:xfrm>
          <a:off x="13512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130084</xdr:rowOff>
    </xdr:from>
    <xdr:to>
      <xdr:col>65</xdr:col>
      <xdr:colOff>53975</xdr:colOff>
      <xdr:row>34</xdr:row>
      <xdr:rowOff>60234</xdr:rowOff>
    </xdr:to>
    <xdr:sp macro="" textlink="">
      <xdr:nvSpPr>
        <xdr:cNvPr id="340" name="楕円 339"/>
        <xdr:cNvSpPr/>
      </xdr:nvSpPr>
      <xdr:spPr>
        <a:xfrm>
          <a:off x="12954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70411</xdr:rowOff>
    </xdr:from>
    <xdr:ext cx="762000" cy="259045"/>
    <xdr:sp macro="" textlink="">
      <xdr:nvSpPr>
        <xdr:cNvPr id="341" name="テキスト ボックス 340"/>
        <xdr:cNvSpPr txBox="1"/>
      </xdr:nvSpPr>
      <xdr:spPr>
        <a:xfrm>
          <a:off x="12623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将来の財政負担を考慮し、市債発行額を元金償還金以内に抑制しているため減少傾向にある。今後も引き続き、建設事業を精査し、新規市債発行の抑制を図り公債費の減少に努める。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76</xdr:row>
      <xdr:rowOff>66039</xdr:rowOff>
    </xdr:to>
    <xdr:cxnSp macro="">
      <xdr:nvCxnSpPr>
        <xdr:cNvPr id="374" name="直線コネクタ 373"/>
        <xdr:cNvCxnSpPr/>
      </xdr:nvCxnSpPr>
      <xdr:spPr>
        <a:xfrm flipV="1">
          <a:off x="3987800" y="1285240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104139</xdr:rowOff>
    </xdr:to>
    <xdr:cxnSp macro="">
      <xdr:nvCxnSpPr>
        <xdr:cNvPr id="377" name="直線コネクタ 376"/>
        <xdr:cNvCxnSpPr/>
      </xdr:nvCxnSpPr>
      <xdr:spPr>
        <a:xfrm flipV="1">
          <a:off x="3098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104139</xdr:rowOff>
    </xdr:to>
    <xdr:cxnSp macro="">
      <xdr:nvCxnSpPr>
        <xdr:cNvPr id="380" name="直線コネクタ 379"/>
        <xdr:cNvCxnSpPr/>
      </xdr:nvCxnSpPr>
      <xdr:spPr>
        <a:xfrm>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77</xdr:row>
      <xdr:rowOff>24130</xdr:rowOff>
    </xdr:to>
    <xdr:cxnSp macro="">
      <xdr:nvCxnSpPr>
        <xdr:cNvPr id="383" name="直線コネクタ 382"/>
        <xdr:cNvCxnSpPr/>
      </xdr:nvCxnSpPr>
      <xdr:spPr>
        <a:xfrm flipV="1">
          <a:off x="1320800" y="130962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3" name="楕円 392"/>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4"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5" name="楕円 394"/>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6" name="テキスト ボックス 395"/>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7" name="楕円 396"/>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8" name="テキスト ボックス 39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経常経費充当一般財源等総額の伸びにより、平成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ポイント増加している。障害福祉サービス経費等、扶助費の増額や業務委託の拡大等、物件費の増額の影響により、</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149861</xdr:rowOff>
    </xdr:from>
    <xdr:to>
      <xdr:col>82</xdr:col>
      <xdr:colOff>107950</xdr:colOff>
      <xdr:row>81</xdr:row>
      <xdr:rowOff>51563</xdr:rowOff>
    </xdr:to>
    <xdr:cxnSp macro="">
      <xdr:nvCxnSpPr>
        <xdr:cNvPr id="433" name="直線コネクタ 432"/>
        <xdr:cNvCxnSpPr/>
      </xdr:nvCxnSpPr>
      <xdr:spPr>
        <a:xfrm>
          <a:off x="15671800" y="138658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113285</xdr:rowOff>
    </xdr:from>
    <xdr:to>
      <xdr:col>78</xdr:col>
      <xdr:colOff>69850</xdr:colOff>
      <xdr:row>80</xdr:row>
      <xdr:rowOff>149861</xdr:rowOff>
    </xdr:to>
    <xdr:cxnSp macro="">
      <xdr:nvCxnSpPr>
        <xdr:cNvPr id="436" name="直線コネクタ 435"/>
        <xdr:cNvCxnSpPr/>
      </xdr:nvCxnSpPr>
      <xdr:spPr>
        <a:xfrm>
          <a:off x="14782800" y="138292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80</xdr:row>
      <xdr:rowOff>113285</xdr:rowOff>
    </xdr:to>
    <xdr:cxnSp macro="">
      <xdr:nvCxnSpPr>
        <xdr:cNvPr id="439" name="直線コネクタ 438"/>
        <xdr:cNvCxnSpPr/>
      </xdr:nvCxnSpPr>
      <xdr:spPr>
        <a:xfrm>
          <a:off x="13893800" y="135961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51563</xdr:rowOff>
    </xdr:to>
    <xdr:cxnSp macro="">
      <xdr:nvCxnSpPr>
        <xdr:cNvPr id="442" name="直線コネクタ 441"/>
        <xdr:cNvCxnSpPr/>
      </xdr:nvCxnSpPr>
      <xdr:spPr>
        <a:xfrm>
          <a:off x="13004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763</xdr:rowOff>
    </xdr:from>
    <xdr:to>
      <xdr:col>82</xdr:col>
      <xdr:colOff>158750</xdr:colOff>
      <xdr:row>81</xdr:row>
      <xdr:rowOff>102363</xdr:rowOff>
    </xdr:to>
    <xdr:sp macro="" textlink="">
      <xdr:nvSpPr>
        <xdr:cNvPr id="452" name="楕円 451"/>
        <xdr:cNvSpPr/>
      </xdr:nvSpPr>
      <xdr:spPr>
        <a:xfrm>
          <a:off x="164592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80790</xdr:rowOff>
    </xdr:from>
    <xdr:ext cx="762000" cy="259045"/>
    <xdr:sp macro="" textlink="">
      <xdr:nvSpPr>
        <xdr:cNvPr id="453" name="公債費以外該当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99061</xdr:rowOff>
    </xdr:from>
    <xdr:to>
      <xdr:col>78</xdr:col>
      <xdr:colOff>120650</xdr:colOff>
      <xdr:row>81</xdr:row>
      <xdr:rowOff>29211</xdr:rowOff>
    </xdr:to>
    <xdr:sp macro="" textlink="">
      <xdr:nvSpPr>
        <xdr:cNvPr id="454" name="楕円 453"/>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13988</xdr:rowOff>
    </xdr:from>
    <xdr:ext cx="736600" cy="259045"/>
    <xdr:sp macro="" textlink="">
      <xdr:nvSpPr>
        <xdr:cNvPr id="455" name="テキスト ボックス 454"/>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56" name="楕円 455"/>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7" name="テキスト ボックス 456"/>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8" name="楕円 457"/>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59" name="テキスト ボックス 458"/>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60" name="楕円 459"/>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1" name="テキスト ボックス 460"/>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105893</xdr:rowOff>
    </xdr:from>
    <xdr:to>
      <xdr:col>29</xdr:col>
      <xdr:colOff>127000</xdr:colOff>
      <xdr:row>17</xdr:row>
      <xdr:rowOff>113570</xdr:rowOff>
    </xdr:to>
    <xdr:cxnSp macro="">
      <xdr:nvCxnSpPr>
        <xdr:cNvPr id="50" name="直線コネクタ 49"/>
        <xdr:cNvCxnSpPr/>
      </xdr:nvCxnSpPr>
      <xdr:spPr bwMode="auto">
        <a:xfrm flipV="1">
          <a:off x="5003800" y="3068168"/>
          <a:ext cx="6477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113570</xdr:rowOff>
    </xdr:from>
    <xdr:to>
      <xdr:col>26</xdr:col>
      <xdr:colOff>50800</xdr:colOff>
      <xdr:row>17</xdr:row>
      <xdr:rowOff>118713</xdr:rowOff>
    </xdr:to>
    <xdr:cxnSp macro="">
      <xdr:nvCxnSpPr>
        <xdr:cNvPr id="53" name="直線コネクタ 52"/>
        <xdr:cNvCxnSpPr/>
      </xdr:nvCxnSpPr>
      <xdr:spPr bwMode="auto">
        <a:xfrm flipV="1">
          <a:off x="4305300" y="3075845"/>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114351</xdr:rowOff>
    </xdr:from>
    <xdr:to>
      <xdr:col>22</xdr:col>
      <xdr:colOff>114300</xdr:colOff>
      <xdr:row>17</xdr:row>
      <xdr:rowOff>118713</xdr:rowOff>
    </xdr:to>
    <xdr:cxnSp macro="">
      <xdr:nvCxnSpPr>
        <xdr:cNvPr id="56" name="直線コネクタ 55"/>
        <xdr:cNvCxnSpPr/>
      </xdr:nvCxnSpPr>
      <xdr:spPr bwMode="auto">
        <a:xfrm>
          <a:off x="3606800" y="3076626"/>
          <a:ext cx="698500" cy="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95720</xdr:rowOff>
    </xdr:from>
    <xdr:to>
      <xdr:col>18</xdr:col>
      <xdr:colOff>177800</xdr:colOff>
      <xdr:row>17</xdr:row>
      <xdr:rowOff>114351</xdr:rowOff>
    </xdr:to>
    <xdr:cxnSp macro="">
      <xdr:nvCxnSpPr>
        <xdr:cNvPr id="59" name="直線コネクタ 58"/>
        <xdr:cNvCxnSpPr/>
      </xdr:nvCxnSpPr>
      <xdr:spPr bwMode="auto">
        <a:xfrm>
          <a:off x="2908300" y="305799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55093</xdr:rowOff>
    </xdr:from>
    <xdr:to>
      <xdr:col>29</xdr:col>
      <xdr:colOff>177800</xdr:colOff>
      <xdr:row>17</xdr:row>
      <xdr:rowOff>156693</xdr:rowOff>
    </xdr:to>
    <xdr:sp macro="" textlink="">
      <xdr:nvSpPr>
        <xdr:cNvPr id="69" name="楕円 68"/>
        <xdr:cNvSpPr/>
      </xdr:nvSpPr>
      <xdr:spPr bwMode="auto">
        <a:xfrm>
          <a:off x="5600700" y="301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27170</xdr:rowOff>
    </xdr:from>
    <xdr:ext cx="762000" cy="259045"/>
    <xdr:sp macro="" textlink="">
      <xdr:nvSpPr>
        <xdr:cNvPr id="70" name="人口1人当たり決算額の推移該当値テキスト130"/>
        <xdr:cNvSpPr txBox="1"/>
      </xdr:nvSpPr>
      <xdr:spPr>
        <a:xfrm>
          <a:off x="5740400" y="298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62770</xdr:rowOff>
    </xdr:from>
    <xdr:to>
      <xdr:col>26</xdr:col>
      <xdr:colOff>101600</xdr:colOff>
      <xdr:row>17</xdr:row>
      <xdr:rowOff>164370</xdr:rowOff>
    </xdr:to>
    <xdr:sp macro="" textlink="">
      <xdr:nvSpPr>
        <xdr:cNvPr id="71" name="楕円 70"/>
        <xdr:cNvSpPr/>
      </xdr:nvSpPr>
      <xdr:spPr bwMode="auto">
        <a:xfrm>
          <a:off x="4953000" y="302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149147</xdr:rowOff>
    </xdr:from>
    <xdr:ext cx="736600" cy="259045"/>
    <xdr:sp macro="" textlink="">
      <xdr:nvSpPr>
        <xdr:cNvPr id="72" name="テキスト ボックス 71"/>
        <xdr:cNvSpPr txBox="1"/>
      </xdr:nvSpPr>
      <xdr:spPr>
        <a:xfrm>
          <a:off x="4622800" y="31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67913</xdr:rowOff>
    </xdr:from>
    <xdr:to>
      <xdr:col>22</xdr:col>
      <xdr:colOff>165100</xdr:colOff>
      <xdr:row>17</xdr:row>
      <xdr:rowOff>169513</xdr:rowOff>
    </xdr:to>
    <xdr:sp macro="" textlink="">
      <xdr:nvSpPr>
        <xdr:cNvPr id="73" name="楕円 72"/>
        <xdr:cNvSpPr/>
      </xdr:nvSpPr>
      <xdr:spPr bwMode="auto">
        <a:xfrm>
          <a:off x="4254500" y="30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154290</xdr:rowOff>
    </xdr:from>
    <xdr:ext cx="762000" cy="259045"/>
    <xdr:sp macro="" textlink="">
      <xdr:nvSpPr>
        <xdr:cNvPr id="74" name="テキスト ボックス 73"/>
        <xdr:cNvSpPr txBox="1"/>
      </xdr:nvSpPr>
      <xdr:spPr>
        <a:xfrm>
          <a:off x="3924300" y="31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63551</xdr:rowOff>
    </xdr:from>
    <xdr:to>
      <xdr:col>19</xdr:col>
      <xdr:colOff>38100</xdr:colOff>
      <xdr:row>17</xdr:row>
      <xdr:rowOff>165151</xdr:rowOff>
    </xdr:to>
    <xdr:sp macro="" textlink="">
      <xdr:nvSpPr>
        <xdr:cNvPr id="75" name="楕円 74"/>
        <xdr:cNvSpPr/>
      </xdr:nvSpPr>
      <xdr:spPr bwMode="auto">
        <a:xfrm>
          <a:off x="3556000" y="30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149928</xdr:rowOff>
    </xdr:from>
    <xdr:ext cx="762000" cy="259045"/>
    <xdr:sp macro="" textlink="">
      <xdr:nvSpPr>
        <xdr:cNvPr id="76" name="テキスト ボックス 75"/>
        <xdr:cNvSpPr txBox="1"/>
      </xdr:nvSpPr>
      <xdr:spPr>
        <a:xfrm>
          <a:off x="3225800" y="31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44920</xdr:rowOff>
    </xdr:from>
    <xdr:to>
      <xdr:col>15</xdr:col>
      <xdr:colOff>101600</xdr:colOff>
      <xdr:row>17</xdr:row>
      <xdr:rowOff>146520</xdr:rowOff>
    </xdr:to>
    <xdr:sp macro="" textlink="">
      <xdr:nvSpPr>
        <xdr:cNvPr id="77" name="楕円 76"/>
        <xdr:cNvSpPr/>
      </xdr:nvSpPr>
      <xdr:spPr bwMode="auto">
        <a:xfrm>
          <a:off x="2857500" y="300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131297</xdr:rowOff>
    </xdr:from>
    <xdr:ext cx="762000" cy="259045"/>
    <xdr:sp macro="" textlink="">
      <xdr:nvSpPr>
        <xdr:cNvPr id="78" name="テキスト ボックス 77"/>
        <xdr:cNvSpPr txBox="1"/>
      </xdr:nvSpPr>
      <xdr:spPr>
        <a:xfrm>
          <a:off x="2527300" y="309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89019</xdr:rowOff>
    </xdr:from>
    <xdr:to>
      <xdr:col>29</xdr:col>
      <xdr:colOff>127000</xdr:colOff>
      <xdr:row>37</xdr:row>
      <xdr:rowOff>276799</xdr:rowOff>
    </xdr:to>
    <xdr:cxnSp macro="">
      <xdr:nvCxnSpPr>
        <xdr:cNvPr id="113" name="直線コネクタ 112"/>
        <xdr:cNvCxnSpPr/>
      </xdr:nvCxnSpPr>
      <xdr:spPr bwMode="auto">
        <a:xfrm>
          <a:off x="5003800" y="7213719"/>
          <a:ext cx="6477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61751</xdr:rowOff>
    </xdr:from>
    <xdr:to>
      <xdr:col>26</xdr:col>
      <xdr:colOff>50800</xdr:colOff>
      <xdr:row>37</xdr:row>
      <xdr:rowOff>89019</xdr:rowOff>
    </xdr:to>
    <xdr:cxnSp macro="">
      <xdr:nvCxnSpPr>
        <xdr:cNvPr id="116" name="直線コネクタ 115"/>
        <xdr:cNvCxnSpPr/>
      </xdr:nvCxnSpPr>
      <xdr:spPr bwMode="auto">
        <a:xfrm>
          <a:off x="4305300" y="7186451"/>
          <a:ext cx="698500" cy="27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131768</xdr:rowOff>
    </xdr:from>
    <xdr:to>
      <xdr:col>22</xdr:col>
      <xdr:colOff>114300</xdr:colOff>
      <xdr:row>37</xdr:row>
      <xdr:rowOff>61751</xdr:rowOff>
    </xdr:to>
    <xdr:cxnSp macro="">
      <xdr:nvCxnSpPr>
        <xdr:cNvPr id="119" name="直線コネクタ 118"/>
        <xdr:cNvCxnSpPr/>
      </xdr:nvCxnSpPr>
      <xdr:spPr bwMode="auto">
        <a:xfrm>
          <a:off x="3606800" y="7085018"/>
          <a:ext cx="6985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88954</xdr:rowOff>
    </xdr:from>
    <xdr:to>
      <xdr:col>18</xdr:col>
      <xdr:colOff>177800</xdr:colOff>
      <xdr:row>36</xdr:row>
      <xdr:rowOff>131768</xdr:rowOff>
    </xdr:to>
    <xdr:cxnSp macro="">
      <xdr:nvCxnSpPr>
        <xdr:cNvPr id="122" name="直線コネクタ 121"/>
        <xdr:cNvCxnSpPr/>
      </xdr:nvCxnSpPr>
      <xdr:spPr bwMode="auto">
        <a:xfrm>
          <a:off x="2908300" y="7042204"/>
          <a:ext cx="698500" cy="42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225999</xdr:rowOff>
    </xdr:from>
    <xdr:to>
      <xdr:col>29</xdr:col>
      <xdr:colOff>177800</xdr:colOff>
      <xdr:row>37</xdr:row>
      <xdr:rowOff>327599</xdr:rowOff>
    </xdr:to>
    <xdr:sp macro="" textlink="">
      <xdr:nvSpPr>
        <xdr:cNvPr id="132" name="楕円 131"/>
        <xdr:cNvSpPr/>
      </xdr:nvSpPr>
      <xdr:spPr bwMode="auto">
        <a:xfrm>
          <a:off x="56007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134576</xdr:rowOff>
    </xdr:from>
    <xdr:ext cx="762000" cy="259045"/>
    <xdr:sp macro="" textlink="">
      <xdr:nvSpPr>
        <xdr:cNvPr id="133" name="人口1人当たり決算額の推移該当値テキスト445"/>
        <xdr:cNvSpPr txBox="1"/>
      </xdr:nvSpPr>
      <xdr:spPr>
        <a:xfrm>
          <a:off x="5740400" y="72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38219</xdr:rowOff>
    </xdr:from>
    <xdr:to>
      <xdr:col>26</xdr:col>
      <xdr:colOff>101600</xdr:colOff>
      <xdr:row>37</xdr:row>
      <xdr:rowOff>139819</xdr:rowOff>
    </xdr:to>
    <xdr:sp macro="" textlink="">
      <xdr:nvSpPr>
        <xdr:cNvPr id="134" name="楕円 133"/>
        <xdr:cNvSpPr/>
      </xdr:nvSpPr>
      <xdr:spPr bwMode="auto">
        <a:xfrm>
          <a:off x="49530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124596</xdr:rowOff>
    </xdr:from>
    <xdr:ext cx="736600" cy="259045"/>
    <xdr:sp macro="" textlink="">
      <xdr:nvSpPr>
        <xdr:cNvPr id="135" name="テキスト ボックス 134"/>
        <xdr:cNvSpPr txBox="1"/>
      </xdr:nvSpPr>
      <xdr:spPr>
        <a:xfrm>
          <a:off x="4622800" y="724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10951</xdr:rowOff>
    </xdr:from>
    <xdr:to>
      <xdr:col>22</xdr:col>
      <xdr:colOff>165100</xdr:colOff>
      <xdr:row>37</xdr:row>
      <xdr:rowOff>112551</xdr:rowOff>
    </xdr:to>
    <xdr:sp macro="" textlink="">
      <xdr:nvSpPr>
        <xdr:cNvPr id="136" name="楕円 135"/>
        <xdr:cNvSpPr/>
      </xdr:nvSpPr>
      <xdr:spPr bwMode="auto">
        <a:xfrm>
          <a:off x="42545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97328</xdr:rowOff>
    </xdr:from>
    <xdr:ext cx="762000" cy="259045"/>
    <xdr:sp macro="" textlink="">
      <xdr:nvSpPr>
        <xdr:cNvPr id="137" name="テキスト ボックス 136"/>
        <xdr:cNvSpPr txBox="1"/>
      </xdr:nvSpPr>
      <xdr:spPr>
        <a:xfrm>
          <a:off x="3924300" y="72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80968</xdr:rowOff>
    </xdr:from>
    <xdr:to>
      <xdr:col>19</xdr:col>
      <xdr:colOff>38100</xdr:colOff>
      <xdr:row>37</xdr:row>
      <xdr:rowOff>11118</xdr:rowOff>
    </xdr:to>
    <xdr:sp macro="" textlink="">
      <xdr:nvSpPr>
        <xdr:cNvPr id="138" name="楕円 137"/>
        <xdr:cNvSpPr/>
      </xdr:nvSpPr>
      <xdr:spPr bwMode="auto">
        <a:xfrm>
          <a:off x="3556000" y="703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167345</xdr:rowOff>
    </xdr:from>
    <xdr:ext cx="762000" cy="259045"/>
    <xdr:sp macro="" textlink="">
      <xdr:nvSpPr>
        <xdr:cNvPr id="139" name="テキスト ボックス 138"/>
        <xdr:cNvSpPr txBox="1"/>
      </xdr:nvSpPr>
      <xdr:spPr>
        <a:xfrm>
          <a:off x="3225800" y="71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38154</xdr:rowOff>
    </xdr:from>
    <xdr:to>
      <xdr:col>15</xdr:col>
      <xdr:colOff>101600</xdr:colOff>
      <xdr:row>36</xdr:row>
      <xdr:rowOff>139754</xdr:rowOff>
    </xdr:to>
    <xdr:sp macro="" textlink="">
      <xdr:nvSpPr>
        <xdr:cNvPr id="140" name="楕円 139"/>
        <xdr:cNvSpPr/>
      </xdr:nvSpPr>
      <xdr:spPr bwMode="auto">
        <a:xfrm>
          <a:off x="2857500" y="699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124531</xdr:rowOff>
    </xdr:from>
    <xdr:ext cx="762000" cy="259045"/>
    <xdr:sp macro="" textlink="">
      <xdr:nvSpPr>
        <xdr:cNvPr id="141" name="テキスト ボックス 140"/>
        <xdr:cNvSpPr txBox="1"/>
      </xdr:nvSpPr>
      <xdr:spPr>
        <a:xfrm>
          <a:off x="2527300" y="70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16789</xdr:rowOff>
    </xdr:from>
    <xdr:to>
      <xdr:col>24</xdr:col>
      <xdr:colOff>63500</xdr:colOff>
      <xdr:row>37</xdr:row>
      <xdr:rowOff>45860</xdr:rowOff>
    </xdr:to>
    <xdr:cxnSp macro="">
      <xdr:nvCxnSpPr>
        <xdr:cNvPr id="61" name="直線コネクタ 60"/>
        <xdr:cNvCxnSpPr/>
      </xdr:nvCxnSpPr>
      <xdr:spPr>
        <a:xfrm>
          <a:off x="3797300" y="6360439"/>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16789</xdr:rowOff>
    </xdr:from>
    <xdr:to>
      <xdr:col>19</xdr:col>
      <xdr:colOff>177800</xdr:colOff>
      <xdr:row>37</xdr:row>
      <xdr:rowOff>57938</xdr:rowOff>
    </xdr:to>
    <xdr:cxnSp macro="">
      <xdr:nvCxnSpPr>
        <xdr:cNvPr id="64" name="直線コネクタ 63"/>
        <xdr:cNvCxnSpPr/>
      </xdr:nvCxnSpPr>
      <xdr:spPr>
        <a:xfrm flipV="1">
          <a:off x="2908300" y="6360439"/>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163075</xdr:rowOff>
    </xdr:from>
    <xdr:to>
      <xdr:col>15</xdr:col>
      <xdr:colOff>50800</xdr:colOff>
      <xdr:row>37</xdr:row>
      <xdr:rowOff>57938</xdr:rowOff>
    </xdr:to>
    <xdr:cxnSp macro="">
      <xdr:nvCxnSpPr>
        <xdr:cNvPr id="67" name="直線コネクタ 66"/>
        <xdr:cNvCxnSpPr/>
      </xdr:nvCxnSpPr>
      <xdr:spPr>
        <a:xfrm>
          <a:off x="2019300" y="6335275"/>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144367</xdr:rowOff>
    </xdr:from>
    <xdr:to>
      <xdr:col>10</xdr:col>
      <xdr:colOff>114300</xdr:colOff>
      <xdr:row>36</xdr:row>
      <xdr:rowOff>163075</xdr:rowOff>
    </xdr:to>
    <xdr:cxnSp macro="">
      <xdr:nvCxnSpPr>
        <xdr:cNvPr id="70" name="直線コネクタ 69"/>
        <xdr:cNvCxnSpPr/>
      </xdr:nvCxnSpPr>
      <xdr:spPr>
        <a:xfrm>
          <a:off x="1130300" y="6316567"/>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166510</xdr:rowOff>
    </xdr:from>
    <xdr:to>
      <xdr:col>24</xdr:col>
      <xdr:colOff>114300</xdr:colOff>
      <xdr:row>37</xdr:row>
      <xdr:rowOff>96660</xdr:rowOff>
    </xdr:to>
    <xdr:sp macro="" textlink="">
      <xdr:nvSpPr>
        <xdr:cNvPr id="80" name="楕円 79"/>
        <xdr:cNvSpPr/>
      </xdr:nvSpPr>
      <xdr:spPr>
        <a:xfrm>
          <a:off x="45847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17937</xdr:rowOff>
    </xdr:from>
    <xdr:ext cx="534377" cy="259045"/>
    <xdr:sp macro="" textlink="">
      <xdr:nvSpPr>
        <xdr:cNvPr id="81" name="人件費該当値テキスト"/>
        <xdr:cNvSpPr txBox="1"/>
      </xdr:nvSpPr>
      <xdr:spPr>
        <a:xfrm>
          <a:off x="4686300" y="61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137439</xdr:rowOff>
    </xdr:from>
    <xdr:to>
      <xdr:col>20</xdr:col>
      <xdr:colOff>38100</xdr:colOff>
      <xdr:row>37</xdr:row>
      <xdr:rowOff>67589</xdr:rowOff>
    </xdr:to>
    <xdr:sp macro="" textlink="">
      <xdr:nvSpPr>
        <xdr:cNvPr id="82" name="楕円 81"/>
        <xdr:cNvSpPr/>
      </xdr:nvSpPr>
      <xdr:spPr>
        <a:xfrm>
          <a:off x="3746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84116</xdr:rowOff>
    </xdr:from>
    <xdr:ext cx="534377" cy="259045"/>
    <xdr:sp macro="" textlink="">
      <xdr:nvSpPr>
        <xdr:cNvPr id="83" name="テキスト ボックス 82"/>
        <xdr:cNvSpPr txBox="1"/>
      </xdr:nvSpPr>
      <xdr:spPr>
        <a:xfrm>
          <a:off x="3530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7138</xdr:rowOff>
    </xdr:from>
    <xdr:to>
      <xdr:col>15</xdr:col>
      <xdr:colOff>101600</xdr:colOff>
      <xdr:row>37</xdr:row>
      <xdr:rowOff>108738</xdr:rowOff>
    </xdr:to>
    <xdr:sp macro="" textlink="">
      <xdr:nvSpPr>
        <xdr:cNvPr id="84" name="楕円 83"/>
        <xdr:cNvSpPr/>
      </xdr:nvSpPr>
      <xdr:spPr>
        <a:xfrm>
          <a:off x="28575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99865</xdr:rowOff>
    </xdr:from>
    <xdr:ext cx="534377" cy="259045"/>
    <xdr:sp macro="" textlink="">
      <xdr:nvSpPr>
        <xdr:cNvPr id="85" name="テキスト ボックス 84"/>
        <xdr:cNvSpPr txBox="1"/>
      </xdr:nvSpPr>
      <xdr:spPr>
        <a:xfrm>
          <a:off x="2641111" y="6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112275</xdr:rowOff>
    </xdr:from>
    <xdr:to>
      <xdr:col>10</xdr:col>
      <xdr:colOff>165100</xdr:colOff>
      <xdr:row>37</xdr:row>
      <xdr:rowOff>42425</xdr:rowOff>
    </xdr:to>
    <xdr:sp macro="" textlink="">
      <xdr:nvSpPr>
        <xdr:cNvPr id="86" name="楕円 85"/>
        <xdr:cNvSpPr/>
      </xdr:nvSpPr>
      <xdr:spPr>
        <a:xfrm>
          <a:off x="1968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58952</xdr:rowOff>
    </xdr:from>
    <xdr:ext cx="534377" cy="259045"/>
    <xdr:sp macro="" textlink="">
      <xdr:nvSpPr>
        <xdr:cNvPr id="87" name="テキスト ボックス 86"/>
        <xdr:cNvSpPr txBox="1"/>
      </xdr:nvSpPr>
      <xdr:spPr>
        <a:xfrm>
          <a:off x="1752111" y="60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93567</xdr:rowOff>
    </xdr:from>
    <xdr:to>
      <xdr:col>6</xdr:col>
      <xdr:colOff>38100</xdr:colOff>
      <xdr:row>37</xdr:row>
      <xdr:rowOff>23717</xdr:rowOff>
    </xdr:to>
    <xdr:sp macro="" textlink="">
      <xdr:nvSpPr>
        <xdr:cNvPr id="88" name="楕円 87"/>
        <xdr:cNvSpPr/>
      </xdr:nvSpPr>
      <xdr:spPr>
        <a:xfrm>
          <a:off x="1079500" y="62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40244</xdr:rowOff>
    </xdr:from>
    <xdr:ext cx="534377" cy="259045"/>
    <xdr:sp macro="" textlink="">
      <xdr:nvSpPr>
        <xdr:cNvPr id="89" name="テキスト ボックス 88"/>
        <xdr:cNvSpPr txBox="1"/>
      </xdr:nvSpPr>
      <xdr:spPr>
        <a:xfrm>
          <a:off x="863111" y="60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2140</xdr:rowOff>
    </xdr:from>
    <xdr:to>
      <xdr:col>24</xdr:col>
      <xdr:colOff>63500</xdr:colOff>
      <xdr:row>54</xdr:row>
      <xdr:rowOff>79921</xdr:rowOff>
    </xdr:to>
    <xdr:cxnSp macro="">
      <xdr:nvCxnSpPr>
        <xdr:cNvPr id="123" name="直線コネクタ 122"/>
        <xdr:cNvCxnSpPr/>
      </xdr:nvCxnSpPr>
      <xdr:spPr>
        <a:xfrm flipV="1">
          <a:off x="3797300" y="9260440"/>
          <a:ext cx="838200" cy="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75520</xdr:rowOff>
    </xdr:from>
    <xdr:to>
      <xdr:col>19</xdr:col>
      <xdr:colOff>177800</xdr:colOff>
      <xdr:row>54</xdr:row>
      <xdr:rowOff>79921</xdr:rowOff>
    </xdr:to>
    <xdr:cxnSp macro="">
      <xdr:nvCxnSpPr>
        <xdr:cNvPr id="126" name="直線コネクタ 125"/>
        <xdr:cNvCxnSpPr/>
      </xdr:nvCxnSpPr>
      <xdr:spPr>
        <a:xfrm>
          <a:off x="2908300" y="9333820"/>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75520</xdr:rowOff>
    </xdr:from>
    <xdr:to>
      <xdr:col>15</xdr:col>
      <xdr:colOff>50800</xdr:colOff>
      <xdr:row>54</xdr:row>
      <xdr:rowOff>85265</xdr:rowOff>
    </xdr:to>
    <xdr:cxnSp macro="">
      <xdr:nvCxnSpPr>
        <xdr:cNvPr id="129" name="直線コネクタ 128"/>
        <xdr:cNvCxnSpPr/>
      </xdr:nvCxnSpPr>
      <xdr:spPr>
        <a:xfrm flipV="1">
          <a:off x="2019300" y="9333820"/>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85265</xdr:rowOff>
    </xdr:from>
    <xdr:to>
      <xdr:col>10</xdr:col>
      <xdr:colOff>114300</xdr:colOff>
      <xdr:row>54</xdr:row>
      <xdr:rowOff>114211</xdr:rowOff>
    </xdr:to>
    <xdr:cxnSp macro="">
      <xdr:nvCxnSpPr>
        <xdr:cNvPr id="132" name="直線コネクタ 131"/>
        <xdr:cNvCxnSpPr/>
      </xdr:nvCxnSpPr>
      <xdr:spPr>
        <a:xfrm flipV="1">
          <a:off x="1130300" y="9343565"/>
          <a:ext cx="8890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122790</xdr:rowOff>
    </xdr:from>
    <xdr:to>
      <xdr:col>24</xdr:col>
      <xdr:colOff>114300</xdr:colOff>
      <xdr:row>54</xdr:row>
      <xdr:rowOff>52940</xdr:rowOff>
    </xdr:to>
    <xdr:sp macro="" textlink="">
      <xdr:nvSpPr>
        <xdr:cNvPr id="142" name="楕円 141"/>
        <xdr:cNvSpPr/>
      </xdr:nvSpPr>
      <xdr:spPr>
        <a:xfrm>
          <a:off x="4584700" y="92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145667</xdr:rowOff>
    </xdr:from>
    <xdr:ext cx="534377" cy="259045"/>
    <xdr:sp macro="" textlink="">
      <xdr:nvSpPr>
        <xdr:cNvPr id="143" name="物件費該当値テキスト"/>
        <xdr:cNvSpPr txBox="1"/>
      </xdr:nvSpPr>
      <xdr:spPr>
        <a:xfrm>
          <a:off x="4686300" y="90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29121</xdr:rowOff>
    </xdr:from>
    <xdr:to>
      <xdr:col>20</xdr:col>
      <xdr:colOff>38100</xdr:colOff>
      <xdr:row>54</xdr:row>
      <xdr:rowOff>130721</xdr:rowOff>
    </xdr:to>
    <xdr:sp macro="" textlink="">
      <xdr:nvSpPr>
        <xdr:cNvPr id="144" name="楕円 143"/>
        <xdr:cNvSpPr/>
      </xdr:nvSpPr>
      <xdr:spPr>
        <a:xfrm>
          <a:off x="3746500" y="9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147248</xdr:rowOff>
    </xdr:from>
    <xdr:ext cx="534377" cy="259045"/>
    <xdr:sp macro="" textlink="">
      <xdr:nvSpPr>
        <xdr:cNvPr id="145" name="テキスト ボックス 144"/>
        <xdr:cNvSpPr txBox="1"/>
      </xdr:nvSpPr>
      <xdr:spPr>
        <a:xfrm>
          <a:off x="3530111" y="90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24720</xdr:rowOff>
    </xdr:from>
    <xdr:to>
      <xdr:col>15</xdr:col>
      <xdr:colOff>101600</xdr:colOff>
      <xdr:row>54</xdr:row>
      <xdr:rowOff>126320</xdr:rowOff>
    </xdr:to>
    <xdr:sp macro="" textlink="">
      <xdr:nvSpPr>
        <xdr:cNvPr id="146" name="楕円 145"/>
        <xdr:cNvSpPr/>
      </xdr:nvSpPr>
      <xdr:spPr>
        <a:xfrm>
          <a:off x="2857500" y="92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142847</xdr:rowOff>
    </xdr:from>
    <xdr:ext cx="534377" cy="259045"/>
    <xdr:sp macro="" textlink="">
      <xdr:nvSpPr>
        <xdr:cNvPr id="147" name="テキスト ボックス 146"/>
        <xdr:cNvSpPr txBox="1"/>
      </xdr:nvSpPr>
      <xdr:spPr>
        <a:xfrm>
          <a:off x="2641111" y="90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34465</xdr:rowOff>
    </xdr:from>
    <xdr:to>
      <xdr:col>10</xdr:col>
      <xdr:colOff>165100</xdr:colOff>
      <xdr:row>54</xdr:row>
      <xdr:rowOff>136065</xdr:rowOff>
    </xdr:to>
    <xdr:sp macro="" textlink="">
      <xdr:nvSpPr>
        <xdr:cNvPr id="148" name="楕円 147"/>
        <xdr:cNvSpPr/>
      </xdr:nvSpPr>
      <xdr:spPr>
        <a:xfrm>
          <a:off x="1968500" y="92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152592</xdr:rowOff>
    </xdr:from>
    <xdr:ext cx="534377" cy="259045"/>
    <xdr:sp macro="" textlink="">
      <xdr:nvSpPr>
        <xdr:cNvPr id="149" name="テキスト ボックス 148"/>
        <xdr:cNvSpPr txBox="1"/>
      </xdr:nvSpPr>
      <xdr:spPr>
        <a:xfrm>
          <a:off x="1752111" y="90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63411</xdr:rowOff>
    </xdr:from>
    <xdr:to>
      <xdr:col>6</xdr:col>
      <xdr:colOff>38100</xdr:colOff>
      <xdr:row>54</xdr:row>
      <xdr:rowOff>165011</xdr:rowOff>
    </xdr:to>
    <xdr:sp macro="" textlink="">
      <xdr:nvSpPr>
        <xdr:cNvPr id="150" name="楕円 149"/>
        <xdr:cNvSpPr/>
      </xdr:nvSpPr>
      <xdr:spPr>
        <a:xfrm>
          <a:off x="1079500" y="93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10088</xdr:rowOff>
    </xdr:from>
    <xdr:ext cx="534377" cy="259045"/>
    <xdr:sp macro="" textlink="">
      <xdr:nvSpPr>
        <xdr:cNvPr id="151" name="テキスト ボックス 150"/>
        <xdr:cNvSpPr txBox="1"/>
      </xdr:nvSpPr>
      <xdr:spPr>
        <a:xfrm>
          <a:off x="863111" y="90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4049</xdr:rowOff>
    </xdr:from>
    <xdr:to>
      <xdr:col>24</xdr:col>
      <xdr:colOff>63500</xdr:colOff>
      <xdr:row>77</xdr:row>
      <xdr:rowOff>40351</xdr:rowOff>
    </xdr:to>
    <xdr:cxnSp macro="">
      <xdr:nvCxnSpPr>
        <xdr:cNvPr id="178" name="直線コネクタ 177"/>
        <xdr:cNvCxnSpPr/>
      </xdr:nvCxnSpPr>
      <xdr:spPr>
        <a:xfrm flipV="1">
          <a:off x="3797300" y="13205699"/>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31389</xdr:rowOff>
    </xdr:from>
    <xdr:to>
      <xdr:col>19</xdr:col>
      <xdr:colOff>177800</xdr:colOff>
      <xdr:row>77</xdr:row>
      <xdr:rowOff>40351</xdr:rowOff>
    </xdr:to>
    <xdr:cxnSp macro="">
      <xdr:nvCxnSpPr>
        <xdr:cNvPr id="181" name="直線コネクタ 180"/>
        <xdr:cNvCxnSpPr/>
      </xdr:nvCxnSpPr>
      <xdr:spPr>
        <a:xfrm>
          <a:off x="2908300" y="1323303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31389</xdr:rowOff>
    </xdr:from>
    <xdr:to>
      <xdr:col>15</xdr:col>
      <xdr:colOff>50800</xdr:colOff>
      <xdr:row>77</xdr:row>
      <xdr:rowOff>42591</xdr:rowOff>
    </xdr:to>
    <xdr:cxnSp macro="">
      <xdr:nvCxnSpPr>
        <xdr:cNvPr id="184" name="直線コネクタ 183"/>
        <xdr:cNvCxnSpPr/>
      </xdr:nvCxnSpPr>
      <xdr:spPr>
        <a:xfrm flipV="1">
          <a:off x="2019300" y="1323303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42591</xdr:rowOff>
    </xdr:from>
    <xdr:to>
      <xdr:col>10</xdr:col>
      <xdr:colOff>114300</xdr:colOff>
      <xdr:row>77</xdr:row>
      <xdr:rowOff>62799</xdr:rowOff>
    </xdr:to>
    <xdr:cxnSp macro="">
      <xdr:nvCxnSpPr>
        <xdr:cNvPr id="187" name="直線コネクタ 186"/>
        <xdr:cNvCxnSpPr/>
      </xdr:nvCxnSpPr>
      <xdr:spPr>
        <a:xfrm flipV="1">
          <a:off x="1130300" y="1324424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124699</xdr:rowOff>
    </xdr:from>
    <xdr:to>
      <xdr:col>24</xdr:col>
      <xdr:colOff>114300</xdr:colOff>
      <xdr:row>77</xdr:row>
      <xdr:rowOff>54849</xdr:rowOff>
    </xdr:to>
    <xdr:sp macro="" textlink="">
      <xdr:nvSpPr>
        <xdr:cNvPr id="197" name="楕円 196"/>
        <xdr:cNvSpPr/>
      </xdr:nvSpPr>
      <xdr:spPr>
        <a:xfrm>
          <a:off x="4584700" y="13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147576</xdr:rowOff>
    </xdr:from>
    <xdr:ext cx="469744" cy="259045"/>
    <xdr:sp macro="" textlink="">
      <xdr:nvSpPr>
        <xdr:cNvPr id="198" name="維持補修費該当値テキスト"/>
        <xdr:cNvSpPr txBox="1"/>
      </xdr:nvSpPr>
      <xdr:spPr>
        <a:xfrm>
          <a:off x="4686300" y="130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161001</xdr:rowOff>
    </xdr:from>
    <xdr:to>
      <xdr:col>20</xdr:col>
      <xdr:colOff>38100</xdr:colOff>
      <xdr:row>77</xdr:row>
      <xdr:rowOff>91151</xdr:rowOff>
    </xdr:to>
    <xdr:sp macro="" textlink="">
      <xdr:nvSpPr>
        <xdr:cNvPr id="199" name="楕円 198"/>
        <xdr:cNvSpPr/>
      </xdr:nvSpPr>
      <xdr:spPr>
        <a:xfrm>
          <a:off x="37465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107677</xdr:rowOff>
    </xdr:from>
    <xdr:ext cx="469744" cy="259045"/>
    <xdr:sp macro="" textlink="">
      <xdr:nvSpPr>
        <xdr:cNvPr id="200" name="テキスト ボックス 199"/>
        <xdr:cNvSpPr txBox="1"/>
      </xdr:nvSpPr>
      <xdr:spPr>
        <a:xfrm>
          <a:off x="3562428" y="129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152039</xdr:rowOff>
    </xdr:from>
    <xdr:to>
      <xdr:col>15</xdr:col>
      <xdr:colOff>101600</xdr:colOff>
      <xdr:row>77</xdr:row>
      <xdr:rowOff>82189</xdr:rowOff>
    </xdr:to>
    <xdr:sp macro="" textlink="">
      <xdr:nvSpPr>
        <xdr:cNvPr id="201" name="楕円 200"/>
        <xdr:cNvSpPr/>
      </xdr:nvSpPr>
      <xdr:spPr>
        <a:xfrm>
          <a:off x="28575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98717</xdr:rowOff>
    </xdr:from>
    <xdr:ext cx="469744" cy="259045"/>
    <xdr:sp macro="" textlink="">
      <xdr:nvSpPr>
        <xdr:cNvPr id="202" name="テキスト ボックス 201"/>
        <xdr:cNvSpPr txBox="1"/>
      </xdr:nvSpPr>
      <xdr:spPr>
        <a:xfrm>
          <a:off x="2673428" y="129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163241</xdr:rowOff>
    </xdr:from>
    <xdr:to>
      <xdr:col>10</xdr:col>
      <xdr:colOff>165100</xdr:colOff>
      <xdr:row>77</xdr:row>
      <xdr:rowOff>93391</xdr:rowOff>
    </xdr:to>
    <xdr:sp macro="" textlink="">
      <xdr:nvSpPr>
        <xdr:cNvPr id="203" name="楕円 202"/>
        <xdr:cNvSpPr/>
      </xdr:nvSpPr>
      <xdr:spPr>
        <a:xfrm>
          <a:off x="1968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109917</xdr:rowOff>
    </xdr:from>
    <xdr:ext cx="469744" cy="259045"/>
    <xdr:sp macro="" textlink="">
      <xdr:nvSpPr>
        <xdr:cNvPr id="204" name="テキスト ボックス 203"/>
        <xdr:cNvSpPr txBox="1"/>
      </xdr:nvSpPr>
      <xdr:spPr>
        <a:xfrm>
          <a:off x="1784428" y="129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11999</xdr:rowOff>
    </xdr:from>
    <xdr:to>
      <xdr:col>6</xdr:col>
      <xdr:colOff>38100</xdr:colOff>
      <xdr:row>77</xdr:row>
      <xdr:rowOff>113599</xdr:rowOff>
    </xdr:to>
    <xdr:sp macro="" textlink="">
      <xdr:nvSpPr>
        <xdr:cNvPr id="205" name="楕円 204"/>
        <xdr:cNvSpPr/>
      </xdr:nvSpPr>
      <xdr:spPr>
        <a:xfrm>
          <a:off x="1079500" y="13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130126</xdr:rowOff>
    </xdr:from>
    <xdr:ext cx="469744" cy="259045"/>
    <xdr:sp macro="" textlink="">
      <xdr:nvSpPr>
        <xdr:cNvPr id="206" name="テキスト ボックス 205"/>
        <xdr:cNvSpPr txBox="1"/>
      </xdr:nvSpPr>
      <xdr:spPr>
        <a:xfrm>
          <a:off x="895428" y="129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84010</xdr:rowOff>
    </xdr:from>
    <xdr:to>
      <xdr:col>24</xdr:col>
      <xdr:colOff>63500</xdr:colOff>
      <xdr:row>94</xdr:row>
      <xdr:rowOff>145771</xdr:rowOff>
    </xdr:to>
    <xdr:cxnSp macro="">
      <xdr:nvCxnSpPr>
        <xdr:cNvPr id="236" name="直線コネクタ 235"/>
        <xdr:cNvCxnSpPr/>
      </xdr:nvCxnSpPr>
      <xdr:spPr>
        <a:xfrm flipV="1">
          <a:off x="3797300" y="16200310"/>
          <a:ext cx="8382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128093</xdr:rowOff>
    </xdr:from>
    <xdr:to>
      <xdr:col>19</xdr:col>
      <xdr:colOff>177800</xdr:colOff>
      <xdr:row>94</xdr:row>
      <xdr:rowOff>145771</xdr:rowOff>
    </xdr:to>
    <xdr:cxnSp macro="">
      <xdr:nvCxnSpPr>
        <xdr:cNvPr id="239" name="直線コネクタ 238"/>
        <xdr:cNvCxnSpPr/>
      </xdr:nvCxnSpPr>
      <xdr:spPr>
        <a:xfrm>
          <a:off x="2908300" y="1624439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128093</xdr:rowOff>
    </xdr:from>
    <xdr:to>
      <xdr:col>15</xdr:col>
      <xdr:colOff>50800</xdr:colOff>
      <xdr:row>94</xdr:row>
      <xdr:rowOff>170841</xdr:rowOff>
    </xdr:to>
    <xdr:cxnSp macro="">
      <xdr:nvCxnSpPr>
        <xdr:cNvPr id="242" name="直線コネクタ 241"/>
        <xdr:cNvCxnSpPr/>
      </xdr:nvCxnSpPr>
      <xdr:spPr>
        <a:xfrm flipV="1">
          <a:off x="2019300" y="1624439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170841</xdr:rowOff>
    </xdr:from>
    <xdr:to>
      <xdr:col>10</xdr:col>
      <xdr:colOff>114300</xdr:colOff>
      <xdr:row>95</xdr:row>
      <xdr:rowOff>73964</xdr:rowOff>
    </xdr:to>
    <xdr:cxnSp macro="">
      <xdr:nvCxnSpPr>
        <xdr:cNvPr id="245" name="直線コネクタ 244"/>
        <xdr:cNvCxnSpPr/>
      </xdr:nvCxnSpPr>
      <xdr:spPr>
        <a:xfrm flipV="1">
          <a:off x="1130300" y="16287141"/>
          <a:ext cx="889000" cy="7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33210</xdr:rowOff>
    </xdr:from>
    <xdr:to>
      <xdr:col>24</xdr:col>
      <xdr:colOff>114300</xdr:colOff>
      <xdr:row>94</xdr:row>
      <xdr:rowOff>134810</xdr:rowOff>
    </xdr:to>
    <xdr:sp macro="" textlink="">
      <xdr:nvSpPr>
        <xdr:cNvPr id="255" name="楕円 254"/>
        <xdr:cNvSpPr/>
      </xdr:nvSpPr>
      <xdr:spPr>
        <a:xfrm>
          <a:off x="4584700" y="161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56087</xdr:rowOff>
    </xdr:from>
    <xdr:ext cx="599010" cy="259045"/>
    <xdr:sp macro="" textlink="">
      <xdr:nvSpPr>
        <xdr:cNvPr id="256" name="扶助費該当値テキスト"/>
        <xdr:cNvSpPr txBox="1"/>
      </xdr:nvSpPr>
      <xdr:spPr>
        <a:xfrm>
          <a:off x="4686300" y="160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94971</xdr:rowOff>
    </xdr:from>
    <xdr:to>
      <xdr:col>20</xdr:col>
      <xdr:colOff>38100</xdr:colOff>
      <xdr:row>95</xdr:row>
      <xdr:rowOff>25121</xdr:rowOff>
    </xdr:to>
    <xdr:sp macro="" textlink="">
      <xdr:nvSpPr>
        <xdr:cNvPr id="257" name="楕円 256"/>
        <xdr:cNvSpPr/>
      </xdr:nvSpPr>
      <xdr:spPr>
        <a:xfrm>
          <a:off x="3746500" y="162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41648</xdr:rowOff>
    </xdr:from>
    <xdr:ext cx="599010" cy="259045"/>
    <xdr:sp macro="" textlink="">
      <xdr:nvSpPr>
        <xdr:cNvPr id="258" name="テキスト ボックス 257"/>
        <xdr:cNvSpPr txBox="1"/>
      </xdr:nvSpPr>
      <xdr:spPr>
        <a:xfrm>
          <a:off x="3497795" y="159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77293</xdr:rowOff>
    </xdr:from>
    <xdr:to>
      <xdr:col>15</xdr:col>
      <xdr:colOff>101600</xdr:colOff>
      <xdr:row>95</xdr:row>
      <xdr:rowOff>7443</xdr:rowOff>
    </xdr:to>
    <xdr:sp macro="" textlink="">
      <xdr:nvSpPr>
        <xdr:cNvPr id="259" name="楕円 258"/>
        <xdr:cNvSpPr/>
      </xdr:nvSpPr>
      <xdr:spPr>
        <a:xfrm>
          <a:off x="2857500" y="16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23970</xdr:rowOff>
    </xdr:from>
    <xdr:ext cx="599010" cy="259045"/>
    <xdr:sp macro="" textlink="">
      <xdr:nvSpPr>
        <xdr:cNvPr id="260" name="テキスト ボックス 259"/>
        <xdr:cNvSpPr txBox="1"/>
      </xdr:nvSpPr>
      <xdr:spPr>
        <a:xfrm>
          <a:off x="2608795" y="15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120041</xdr:rowOff>
    </xdr:from>
    <xdr:to>
      <xdr:col>10</xdr:col>
      <xdr:colOff>165100</xdr:colOff>
      <xdr:row>95</xdr:row>
      <xdr:rowOff>50191</xdr:rowOff>
    </xdr:to>
    <xdr:sp macro="" textlink="">
      <xdr:nvSpPr>
        <xdr:cNvPr id="261" name="楕円 260"/>
        <xdr:cNvSpPr/>
      </xdr:nvSpPr>
      <xdr:spPr>
        <a:xfrm>
          <a:off x="1968500" y="162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66718</xdr:rowOff>
    </xdr:from>
    <xdr:ext cx="599010" cy="259045"/>
    <xdr:sp macro="" textlink="">
      <xdr:nvSpPr>
        <xdr:cNvPr id="262" name="テキスト ボックス 261"/>
        <xdr:cNvSpPr txBox="1"/>
      </xdr:nvSpPr>
      <xdr:spPr>
        <a:xfrm>
          <a:off x="1719795" y="1601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23164</xdr:rowOff>
    </xdr:from>
    <xdr:to>
      <xdr:col>6</xdr:col>
      <xdr:colOff>38100</xdr:colOff>
      <xdr:row>95</xdr:row>
      <xdr:rowOff>124764</xdr:rowOff>
    </xdr:to>
    <xdr:sp macro="" textlink="">
      <xdr:nvSpPr>
        <xdr:cNvPr id="263" name="楕円 262"/>
        <xdr:cNvSpPr/>
      </xdr:nvSpPr>
      <xdr:spPr>
        <a:xfrm>
          <a:off x="1079500" y="163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141291</xdr:rowOff>
    </xdr:from>
    <xdr:ext cx="599010" cy="259045"/>
    <xdr:sp macro="" textlink="">
      <xdr:nvSpPr>
        <xdr:cNvPr id="264" name="テキスト ボックス 263"/>
        <xdr:cNvSpPr txBox="1"/>
      </xdr:nvSpPr>
      <xdr:spPr>
        <a:xfrm>
          <a:off x="830795" y="1608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67919</xdr:rowOff>
    </xdr:from>
    <xdr:to>
      <xdr:col>55</xdr:col>
      <xdr:colOff>0</xdr:colOff>
      <xdr:row>36</xdr:row>
      <xdr:rowOff>101795</xdr:rowOff>
    </xdr:to>
    <xdr:cxnSp macro="">
      <xdr:nvCxnSpPr>
        <xdr:cNvPr id="297" name="直線コネクタ 296"/>
        <xdr:cNvCxnSpPr/>
      </xdr:nvCxnSpPr>
      <xdr:spPr>
        <a:xfrm flipV="1">
          <a:off x="9639300" y="6240119"/>
          <a:ext cx="8382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58490</xdr:rowOff>
    </xdr:from>
    <xdr:to>
      <xdr:col>50</xdr:col>
      <xdr:colOff>114300</xdr:colOff>
      <xdr:row>36</xdr:row>
      <xdr:rowOff>101795</xdr:rowOff>
    </xdr:to>
    <xdr:cxnSp macro="">
      <xdr:nvCxnSpPr>
        <xdr:cNvPr id="300" name="直線コネクタ 299"/>
        <xdr:cNvCxnSpPr/>
      </xdr:nvCxnSpPr>
      <xdr:spPr>
        <a:xfrm>
          <a:off x="8750300" y="6230690"/>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58490</xdr:rowOff>
    </xdr:from>
    <xdr:to>
      <xdr:col>45</xdr:col>
      <xdr:colOff>177800</xdr:colOff>
      <xdr:row>38</xdr:row>
      <xdr:rowOff>71563</xdr:rowOff>
    </xdr:to>
    <xdr:cxnSp macro="">
      <xdr:nvCxnSpPr>
        <xdr:cNvPr id="303" name="直線コネクタ 302"/>
        <xdr:cNvCxnSpPr/>
      </xdr:nvCxnSpPr>
      <xdr:spPr>
        <a:xfrm flipV="1">
          <a:off x="7861300" y="6230690"/>
          <a:ext cx="889000" cy="35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71563</xdr:rowOff>
    </xdr:from>
    <xdr:to>
      <xdr:col>41</xdr:col>
      <xdr:colOff>50800</xdr:colOff>
      <xdr:row>38</xdr:row>
      <xdr:rowOff>84679</xdr:rowOff>
    </xdr:to>
    <xdr:cxnSp macro="">
      <xdr:nvCxnSpPr>
        <xdr:cNvPr id="306" name="直線コネクタ 305"/>
        <xdr:cNvCxnSpPr/>
      </xdr:nvCxnSpPr>
      <xdr:spPr>
        <a:xfrm flipV="1">
          <a:off x="6972300" y="6586663"/>
          <a:ext cx="8890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17119</xdr:rowOff>
    </xdr:from>
    <xdr:to>
      <xdr:col>55</xdr:col>
      <xdr:colOff>50800</xdr:colOff>
      <xdr:row>36</xdr:row>
      <xdr:rowOff>118719</xdr:rowOff>
    </xdr:to>
    <xdr:sp macro="" textlink="">
      <xdr:nvSpPr>
        <xdr:cNvPr id="316" name="楕円 315"/>
        <xdr:cNvSpPr/>
      </xdr:nvSpPr>
      <xdr:spPr>
        <a:xfrm>
          <a:off x="104267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166996</xdr:rowOff>
    </xdr:from>
    <xdr:ext cx="534377" cy="259045"/>
    <xdr:sp macro="" textlink="">
      <xdr:nvSpPr>
        <xdr:cNvPr id="317" name="補助費等該当値テキスト"/>
        <xdr:cNvSpPr txBox="1"/>
      </xdr:nvSpPr>
      <xdr:spPr>
        <a:xfrm>
          <a:off x="10528300"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50995</xdr:rowOff>
    </xdr:from>
    <xdr:to>
      <xdr:col>50</xdr:col>
      <xdr:colOff>165100</xdr:colOff>
      <xdr:row>36</xdr:row>
      <xdr:rowOff>152595</xdr:rowOff>
    </xdr:to>
    <xdr:sp macro="" textlink="">
      <xdr:nvSpPr>
        <xdr:cNvPr id="318" name="楕円 317"/>
        <xdr:cNvSpPr/>
      </xdr:nvSpPr>
      <xdr:spPr>
        <a:xfrm>
          <a:off x="9588500" y="62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143722</xdr:rowOff>
    </xdr:from>
    <xdr:ext cx="534377" cy="259045"/>
    <xdr:sp macro="" textlink="">
      <xdr:nvSpPr>
        <xdr:cNvPr id="319" name="テキスト ボックス 318"/>
        <xdr:cNvSpPr txBox="1"/>
      </xdr:nvSpPr>
      <xdr:spPr>
        <a:xfrm>
          <a:off x="9372111" y="63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7690</xdr:rowOff>
    </xdr:from>
    <xdr:to>
      <xdr:col>46</xdr:col>
      <xdr:colOff>38100</xdr:colOff>
      <xdr:row>36</xdr:row>
      <xdr:rowOff>109290</xdr:rowOff>
    </xdr:to>
    <xdr:sp macro="" textlink="">
      <xdr:nvSpPr>
        <xdr:cNvPr id="320" name="楕円 319"/>
        <xdr:cNvSpPr/>
      </xdr:nvSpPr>
      <xdr:spPr>
        <a:xfrm>
          <a:off x="8699500" y="61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125817</xdr:rowOff>
    </xdr:from>
    <xdr:ext cx="534377" cy="259045"/>
    <xdr:sp macro="" textlink="">
      <xdr:nvSpPr>
        <xdr:cNvPr id="321" name="テキスト ボックス 320"/>
        <xdr:cNvSpPr txBox="1"/>
      </xdr:nvSpPr>
      <xdr:spPr>
        <a:xfrm>
          <a:off x="8483111" y="59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20763</xdr:rowOff>
    </xdr:from>
    <xdr:to>
      <xdr:col>41</xdr:col>
      <xdr:colOff>101600</xdr:colOff>
      <xdr:row>38</xdr:row>
      <xdr:rowOff>122363</xdr:rowOff>
    </xdr:to>
    <xdr:sp macro="" textlink="">
      <xdr:nvSpPr>
        <xdr:cNvPr id="322" name="楕円 321"/>
        <xdr:cNvSpPr/>
      </xdr:nvSpPr>
      <xdr:spPr>
        <a:xfrm>
          <a:off x="7810500" y="65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113490</xdr:rowOff>
    </xdr:from>
    <xdr:ext cx="534377" cy="259045"/>
    <xdr:sp macro="" textlink="">
      <xdr:nvSpPr>
        <xdr:cNvPr id="323" name="テキスト ボックス 322"/>
        <xdr:cNvSpPr txBox="1"/>
      </xdr:nvSpPr>
      <xdr:spPr>
        <a:xfrm>
          <a:off x="7594111" y="66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33879</xdr:rowOff>
    </xdr:from>
    <xdr:to>
      <xdr:col>36</xdr:col>
      <xdr:colOff>165100</xdr:colOff>
      <xdr:row>38</xdr:row>
      <xdr:rowOff>135479</xdr:rowOff>
    </xdr:to>
    <xdr:sp macro="" textlink="">
      <xdr:nvSpPr>
        <xdr:cNvPr id="324" name="楕円 323"/>
        <xdr:cNvSpPr/>
      </xdr:nvSpPr>
      <xdr:spPr>
        <a:xfrm>
          <a:off x="6921500" y="65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126606</xdr:rowOff>
    </xdr:from>
    <xdr:ext cx="534377" cy="259045"/>
    <xdr:sp macro="" textlink="">
      <xdr:nvSpPr>
        <xdr:cNvPr id="325" name="テキスト ボックス 324"/>
        <xdr:cNvSpPr txBox="1"/>
      </xdr:nvSpPr>
      <xdr:spPr>
        <a:xfrm>
          <a:off x="6705111" y="66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22268</xdr:rowOff>
    </xdr:from>
    <xdr:to>
      <xdr:col>55</xdr:col>
      <xdr:colOff>0</xdr:colOff>
      <xdr:row>58</xdr:row>
      <xdr:rowOff>55835</xdr:rowOff>
    </xdr:to>
    <xdr:cxnSp macro="">
      <xdr:nvCxnSpPr>
        <xdr:cNvPr id="354" name="直線コネクタ 353"/>
        <xdr:cNvCxnSpPr/>
      </xdr:nvCxnSpPr>
      <xdr:spPr>
        <a:xfrm flipV="1">
          <a:off x="9639300" y="9966368"/>
          <a:ext cx="8382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20058</xdr:rowOff>
    </xdr:from>
    <xdr:to>
      <xdr:col>50</xdr:col>
      <xdr:colOff>114300</xdr:colOff>
      <xdr:row>58</xdr:row>
      <xdr:rowOff>55835</xdr:rowOff>
    </xdr:to>
    <xdr:cxnSp macro="">
      <xdr:nvCxnSpPr>
        <xdr:cNvPr id="357" name="直線コネクタ 356"/>
        <xdr:cNvCxnSpPr/>
      </xdr:nvCxnSpPr>
      <xdr:spPr>
        <a:xfrm>
          <a:off x="8750300" y="9964158"/>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20058</xdr:rowOff>
    </xdr:from>
    <xdr:to>
      <xdr:col>45</xdr:col>
      <xdr:colOff>177800</xdr:colOff>
      <xdr:row>58</xdr:row>
      <xdr:rowOff>42720</xdr:rowOff>
    </xdr:to>
    <xdr:cxnSp macro="">
      <xdr:nvCxnSpPr>
        <xdr:cNvPr id="360" name="直線コネクタ 359"/>
        <xdr:cNvCxnSpPr/>
      </xdr:nvCxnSpPr>
      <xdr:spPr>
        <a:xfrm flipV="1">
          <a:off x="7861300" y="9964158"/>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112695</xdr:rowOff>
    </xdr:from>
    <xdr:to>
      <xdr:col>41</xdr:col>
      <xdr:colOff>50800</xdr:colOff>
      <xdr:row>58</xdr:row>
      <xdr:rowOff>42720</xdr:rowOff>
    </xdr:to>
    <xdr:cxnSp macro="">
      <xdr:nvCxnSpPr>
        <xdr:cNvPr id="363" name="直線コネクタ 362"/>
        <xdr:cNvCxnSpPr/>
      </xdr:nvCxnSpPr>
      <xdr:spPr>
        <a:xfrm>
          <a:off x="6972300" y="9885345"/>
          <a:ext cx="889000" cy="10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142918</xdr:rowOff>
    </xdr:from>
    <xdr:to>
      <xdr:col>55</xdr:col>
      <xdr:colOff>50800</xdr:colOff>
      <xdr:row>58</xdr:row>
      <xdr:rowOff>73068</xdr:rowOff>
    </xdr:to>
    <xdr:sp macro="" textlink="">
      <xdr:nvSpPr>
        <xdr:cNvPr id="373" name="楕円 372"/>
        <xdr:cNvSpPr/>
      </xdr:nvSpPr>
      <xdr:spPr>
        <a:xfrm>
          <a:off x="10426700" y="99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121345</xdr:rowOff>
    </xdr:from>
    <xdr:ext cx="534377" cy="259045"/>
    <xdr:sp macro="" textlink="">
      <xdr:nvSpPr>
        <xdr:cNvPr id="374" name="普通建設事業費該当値テキスト"/>
        <xdr:cNvSpPr txBox="1"/>
      </xdr:nvSpPr>
      <xdr:spPr>
        <a:xfrm>
          <a:off x="10528300" y="98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5035</xdr:rowOff>
    </xdr:from>
    <xdr:to>
      <xdr:col>50</xdr:col>
      <xdr:colOff>165100</xdr:colOff>
      <xdr:row>58</xdr:row>
      <xdr:rowOff>106635</xdr:rowOff>
    </xdr:to>
    <xdr:sp macro="" textlink="">
      <xdr:nvSpPr>
        <xdr:cNvPr id="375" name="楕円 374"/>
        <xdr:cNvSpPr/>
      </xdr:nvSpPr>
      <xdr:spPr>
        <a:xfrm>
          <a:off x="9588500" y="99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97762</xdr:rowOff>
    </xdr:from>
    <xdr:ext cx="534377" cy="259045"/>
    <xdr:sp macro="" textlink="">
      <xdr:nvSpPr>
        <xdr:cNvPr id="376" name="テキスト ボックス 375"/>
        <xdr:cNvSpPr txBox="1"/>
      </xdr:nvSpPr>
      <xdr:spPr>
        <a:xfrm>
          <a:off x="9372111" y="10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140708</xdr:rowOff>
    </xdr:from>
    <xdr:to>
      <xdr:col>46</xdr:col>
      <xdr:colOff>38100</xdr:colOff>
      <xdr:row>58</xdr:row>
      <xdr:rowOff>70858</xdr:rowOff>
    </xdr:to>
    <xdr:sp macro="" textlink="">
      <xdr:nvSpPr>
        <xdr:cNvPr id="377" name="楕円 376"/>
        <xdr:cNvSpPr/>
      </xdr:nvSpPr>
      <xdr:spPr>
        <a:xfrm>
          <a:off x="8699500" y="99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61985</xdr:rowOff>
    </xdr:from>
    <xdr:ext cx="534377" cy="259045"/>
    <xdr:sp macro="" textlink="">
      <xdr:nvSpPr>
        <xdr:cNvPr id="378" name="テキスト ボックス 377"/>
        <xdr:cNvSpPr txBox="1"/>
      </xdr:nvSpPr>
      <xdr:spPr>
        <a:xfrm>
          <a:off x="8483111" y="100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163370</xdr:rowOff>
    </xdr:from>
    <xdr:to>
      <xdr:col>41</xdr:col>
      <xdr:colOff>101600</xdr:colOff>
      <xdr:row>58</xdr:row>
      <xdr:rowOff>93520</xdr:rowOff>
    </xdr:to>
    <xdr:sp macro="" textlink="">
      <xdr:nvSpPr>
        <xdr:cNvPr id="379" name="楕円 378"/>
        <xdr:cNvSpPr/>
      </xdr:nvSpPr>
      <xdr:spPr>
        <a:xfrm>
          <a:off x="7810500" y="99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84647</xdr:rowOff>
    </xdr:from>
    <xdr:ext cx="534377" cy="259045"/>
    <xdr:sp macro="" textlink="">
      <xdr:nvSpPr>
        <xdr:cNvPr id="380" name="テキスト ボックス 379"/>
        <xdr:cNvSpPr txBox="1"/>
      </xdr:nvSpPr>
      <xdr:spPr>
        <a:xfrm>
          <a:off x="7594111" y="100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61895</xdr:rowOff>
    </xdr:from>
    <xdr:to>
      <xdr:col>36</xdr:col>
      <xdr:colOff>165100</xdr:colOff>
      <xdr:row>57</xdr:row>
      <xdr:rowOff>163495</xdr:rowOff>
    </xdr:to>
    <xdr:sp macro="" textlink="">
      <xdr:nvSpPr>
        <xdr:cNvPr id="381" name="楕円 380"/>
        <xdr:cNvSpPr/>
      </xdr:nvSpPr>
      <xdr:spPr>
        <a:xfrm>
          <a:off x="6921500" y="98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154622</xdr:rowOff>
    </xdr:from>
    <xdr:ext cx="534377" cy="259045"/>
    <xdr:sp macro="" textlink="">
      <xdr:nvSpPr>
        <xdr:cNvPr id="382" name="テキスト ボックス 381"/>
        <xdr:cNvSpPr txBox="1"/>
      </xdr:nvSpPr>
      <xdr:spPr>
        <a:xfrm>
          <a:off x="6705111" y="99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11340</xdr:rowOff>
    </xdr:from>
    <xdr:to>
      <xdr:col>55</xdr:col>
      <xdr:colOff>0</xdr:colOff>
      <xdr:row>79</xdr:row>
      <xdr:rowOff>27890</xdr:rowOff>
    </xdr:to>
    <xdr:cxnSp macro="">
      <xdr:nvCxnSpPr>
        <xdr:cNvPr id="411" name="直線コネクタ 410"/>
        <xdr:cNvCxnSpPr/>
      </xdr:nvCxnSpPr>
      <xdr:spPr>
        <a:xfrm>
          <a:off x="9639300" y="13555890"/>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37134</xdr:rowOff>
    </xdr:from>
    <xdr:to>
      <xdr:col>50</xdr:col>
      <xdr:colOff>114300</xdr:colOff>
      <xdr:row>79</xdr:row>
      <xdr:rowOff>11340</xdr:rowOff>
    </xdr:to>
    <xdr:cxnSp macro="">
      <xdr:nvCxnSpPr>
        <xdr:cNvPr id="414" name="直線コネクタ 413"/>
        <xdr:cNvCxnSpPr/>
      </xdr:nvCxnSpPr>
      <xdr:spPr>
        <a:xfrm>
          <a:off x="8750300" y="13410234"/>
          <a:ext cx="889000" cy="1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37134</xdr:rowOff>
    </xdr:from>
    <xdr:to>
      <xdr:col>45</xdr:col>
      <xdr:colOff>177800</xdr:colOff>
      <xdr:row>78</xdr:row>
      <xdr:rowOff>85204</xdr:rowOff>
    </xdr:to>
    <xdr:cxnSp macro="">
      <xdr:nvCxnSpPr>
        <xdr:cNvPr id="417" name="直線コネクタ 416"/>
        <xdr:cNvCxnSpPr/>
      </xdr:nvCxnSpPr>
      <xdr:spPr>
        <a:xfrm flipV="1">
          <a:off x="7861300" y="13410234"/>
          <a:ext cx="8890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86550</xdr:rowOff>
    </xdr:from>
    <xdr:to>
      <xdr:col>41</xdr:col>
      <xdr:colOff>50800</xdr:colOff>
      <xdr:row>78</xdr:row>
      <xdr:rowOff>85204</xdr:rowOff>
    </xdr:to>
    <xdr:cxnSp macro="">
      <xdr:nvCxnSpPr>
        <xdr:cNvPr id="420" name="直線コネクタ 419"/>
        <xdr:cNvCxnSpPr/>
      </xdr:nvCxnSpPr>
      <xdr:spPr>
        <a:xfrm>
          <a:off x="6972300" y="13288200"/>
          <a:ext cx="889000" cy="1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148540</xdr:rowOff>
    </xdr:from>
    <xdr:to>
      <xdr:col>55</xdr:col>
      <xdr:colOff>50800</xdr:colOff>
      <xdr:row>79</xdr:row>
      <xdr:rowOff>78690</xdr:rowOff>
    </xdr:to>
    <xdr:sp macro="" textlink="">
      <xdr:nvSpPr>
        <xdr:cNvPr id="430" name="楕円 429"/>
        <xdr:cNvSpPr/>
      </xdr:nvSpPr>
      <xdr:spPr>
        <a:xfrm>
          <a:off x="104267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63467</xdr:rowOff>
    </xdr:from>
    <xdr:ext cx="469744" cy="259045"/>
    <xdr:sp macro="" textlink="">
      <xdr:nvSpPr>
        <xdr:cNvPr id="431" name="普通建設事業費 （ うち新規整備　）該当値テキスト"/>
        <xdr:cNvSpPr txBox="1"/>
      </xdr:nvSpPr>
      <xdr:spPr>
        <a:xfrm>
          <a:off x="10528300" y="134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131990</xdr:rowOff>
    </xdr:from>
    <xdr:to>
      <xdr:col>50</xdr:col>
      <xdr:colOff>165100</xdr:colOff>
      <xdr:row>79</xdr:row>
      <xdr:rowOff>62140</xdr:rowOff>
    </xdr:to>
    <xdr:sp macro="" textlink="">
      <xdr:nvSpPr>
        <xdr:cNvPr id="432" name="楕円 431"/>
        <xdr:cNvSpPr/>
      </xdr:nvSpPr>
      <xdr:spPr>
        <a:xfrm>
          <a:off x="9588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53267</xdr:rowOff>
    </xdr:from>
    <xdr:ext cx="469744" cy="259045"/>
    <xdr:sp macro="" textlink="">
      <xdr:nvSpPr>
        <xdr:cNvPr id="433" name="テキスト ボックス 432"/>
        <xdr:cNvSpPr txBox="1"/>
      </xdr:nvSpPr>
      <xdr:spPr>
        <a:xfrm>
          <a:off x="9404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157784</xdr:rowOff>
    </xdr:from>
    <xdr:to>
      <xdr:col>46</xdr:col>
      <xdr:colOff>38100</xdr:colOff>
      <xdr:row>78</xdr:row>
      <xdr:rowOff>87934</xdr:rowOff>
    </xdr:to>
    <xdr:sp macro="" textlink="">
      <xdr:nvSpPr>
        <xdr:cNvPr id="434" name="楕円 433"/>
        <xdr:cNvSpPr/>
      </xdr:nvSpPr>
      <xdr:spPr>
        <a:xfrm>
          <a:off x="8699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104461</xdr:rowOff>
    </xdr:from>
    <xdr:ext cx="534377" cy="259045"/>
    <xdr:sp macro="" textlink="">
      <xdr:nvSpPr>
        <xdr:cNvPr id="435" name="テキスト ボックス 434"/>
        <xdr:cNvSpPr txBox="1"/>
      </xdr:nvSpPr>
      <xdr:spPr>
        <a:xfrm>
          <a:off x="8483111" y="131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34404</xdr:rowOff>
    </xdr:from>
    <xdr:to>
      <xdr:col>41</xdr:col>
      <xdr:colOff>101600</xdr:colOff>
      <xdr:row>78</xdr:row>
      <xdr:rowOff>136004</xdr:rowOff>
    </xdr:to>
    <xdr:sp macro="" textlink="">
      <xdr:nvSpPr>
        <xdr:cNvPr id="436" name="楕円 435"/>
        <xdr:cNvSpPr/>
      </xdr:nvSpPr>
      <xdr:spPr>
        <a:xfrm>
          <a:off x="7810500" y="134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127131</xdr:rowOff>
    </xdr:from>
    <xdr:ext cx="534377" cy="259045"/>
    <xdr:sp macro="" textlink="">
      <xdr:nvSpPr>
        <xdr:cNvPr id="437" name="テキスト ボックス 436"/>
        <xdr:cNvSpPr txBox="1"/>
      </xdr:nvSpPr>
      <xdr:spPr>
        <a:xfrm>
          <a:off x="7594111" y="135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35750</xdr:rowOff>
    </xdr:from>
    <xdr:to>
      <xdr:col>36</xdr:col>
      <xdr:colOff>165100</xdr:colOff>
      <xdr:row>77</xdr:row>
      <xdr:rowOff>137350</xdr:rowOff>
    </xdr:to>
    <xdr:sp macro="" textlink="">
      <xdr:nvSpPr>
        <xdr:cNvPr id="438" name="楕円 437"/>
        <xdr:cNvSpPr/>
      </xdr:nvSpPr>
      <xdr:spPr>
        <a:xfrm>
          <a:off x="6921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153877</xdr:rowOff>
    </xdr:from>
    <xdr:ext cx="534377" cy="259045"/>
    <xdr:sp macro="" textlink="">
      <xdr:nvSpPr>
        <xdr:cNvPr id="439" name="テキスト ボックス 438"/>
        <xdr:cNvSpPr txBox="1"/>
      </xdr:nvSpPr>
      <xdr:spPr>
        <a:xfrm>
          <a:off x="6705111" y="130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30505</xdr:rowOff>
    </xdr:from>
    <xdr:to>
      <xdr:col>55</xdr:col>
      <xdr:colOff>0</xdr:colOff>
      <xdr:row>98</xdr:row>
      <xdr:rowOff>1093</xdr:rowOff>
    </xdr:to>
    <xdr:cxnSp macro="">
      <xdr:nvCxnSpPr>
        <xdr:cNvPr id="468" name="直線コネクタ 467"/>
        <xdr:cNvCxnSpPr/>
      </xdr:nvCxnSpPr>
      <xdr:spPr>
        <a:xfrm flipV="1">
          <a:off x="9639300" y="16661155"/>
          <a:ext cx="838200" cy="1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1093</xdr:rowOff>
    </xdr:from>
    <xdr:to>
      <xdr:col>50</xdr:col>
      <xdr:colOff>114300</xdr:colOff>
      <xdr:row>98</xdr:row>
      <xdr:rowOff>23743</xdr:rowOff>
    </xdr:to>
    <xdr:cxnSp macro="">
      <xdr:nvCxnSpPr>
        <xdr:cNvPr id="471" name="直線コネクタ 470"/>
        <xdr:cNvCxnSpPr/>
      </xdr:nvCxnSpPr>
      <xdr:spPr>
        <a:xfrm flipV="1">
          <a:off x="8750300" y="16803193"/>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157474</xdr:rowOff>
    </xdr:from>
    <xdr:to>
      <xdr:col>45</xdr:col>
      <xdr:colOff>177800</xdr:colOff>
      <xdr:row>98</xdr:row>
      <xdr:rowOff>23743</xdr:rowOff>
    </xdr:to>
    <xdr:cxnSp macro="">
      <xdr:nvCxnSpPr>
        <xdr:cNvPr id="474" name="直線コネクタ 473"/>
        <xdr:cNvCxnSpPr/>
      </xdr:nvCxnSpPr>
      <xdr:spPr>
        <a:xfrm>
          <a:off x="7861300" y="1678812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157474</xdr:rowOff>
    </xdr:from>
    <xdr:to>
      <xdr:col>41</xdr:col>
      <xdr:colOff>50800</xdr:colOff>
      <xdr:row>98</xdr:row>
      <xdr:rowOff>4463</xdr:rowOff>
    </xdr:to>
    <xdr:cxnSp macro="">
      <xdr:nvCxnSpPr>
        <xdr:cNvPr id="477" name="直線コネクタ 476"/>
        <xdr:cNvCxnSpPr/>
      </xdr:nvCxnSpPr>
      <xdr:spPr>
        <a:xfrm flipV="1">
          <a:off x="6972300" y="16788124"/>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151155</xdr:rowOff>
    </xdr:from>
    <xdr:to>
      <xdr:col>55</xdr:col>
      <xdr:colOff>50800</xdr:colOff>
      <xdr:row>97</xdr:row>
      <xdr:rowOff>81305</xdr:rowOff>
    </xdr:to>
    <xdr:sp macro="" textlink="">
      <xdr:nvSpPr>
        <xdr:cNvPr id="487" name="楕円 486"/>
        <xdr:cNvSpPr/>
      </xdr:nvSpPr>
      <xdr:spPr>
        <a:xfrm>
          <a:off x="104267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129582</xdr:rowOff>
    </xdr:from>
    <xdr:ext cx="534377" cy="259045"/>
    <xdr:sp macro="" textlink="">
      <xdr:nvSpPr>
        <xdr:cNvPr id="488" name="普通建設事業費 （ うち更新整備　）該当値テキスト"/>
        <xdr:cNvSpPr txBox="1"/>
      </xdr:nvSpPr>
      <xdr:spPr>
        <a:xfrm>
          <a:off x="10528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121743</xdr:rowOff>
    </xdr:from>
    <xdr:to>
      <xdr:col>50</xdr:col>
      <xdr:colOff>165100</xdr:colOff>
      <xdr:row>98</xdr:row>
      <xdr:rowOff>51893</xdr:rowOff>
    </xdr:to>
    <xdr:sp macro="" textlink="">
      <xdr:nvSpPr>
        <xdr:cNvPr id="489" name="楕円 488"/>
        <xdr:cNvSpPr/>
      </xdr:nvSpPr>
      <xdr:spPr>
        <a:xfrm>
          <a:off x="9588500" y="167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43020</xdr:rowOff>
    </xdr:from>
    <xdr:ext cx="534377" cy="259045"/>
    <xdr:sp macro="" textlink="">
      <xdr:nvSpPr>
        <xdr:cNvPr id="490" name="テキスト ボックス 489"/>
        <xdr:cNvSpPr txBox="1"/>
      </xdr:nvSpPr>
      <xdr:spPr>
        <a:xfrm>
          <a:off x="9372111" y="168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144393</xdr:rowOff>
    </xdr:from>
    <xdr:to>
      <xdr:col>46</xdr:col>
      <xdr:colOff>38100</xdr:colOff>
      <xdr:row>98</xdr:row>
      <xdr:rowOff>74543</xdr:rowOff>
    </xdr:to>
    <xdr:sp macro="" textlink="">
      <xdr:nvSpPr>
        <xdr:cNvPr id="491" name="楕円 490"/>
        <xdr:cNvSpPr/>
      </xdr:nvSpPr>
      <xdr:spPr>
        <a:xfrm>
          <a:off x="8699500" y="16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65670</xdr:rowOff>
    </xdr:from>
    <xdr:ext cx="534377" cy="259045"/>
    <xdr:sp macro="" textlink="">
      <xdr:nvSpPr>
        <xdr:cNvPr id="492" name="テキスト ボックス 491"/>
        <xdr:cNvSpPr txBox="1"/>
      </xdr:nvSpPr>
      <xdr:spPr>
        <a:xfrm>
          <a:off x="8483111" y="168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106674</xdr:rowOff>
    </xdr:from>
    <xdr:to>
      <xdr:col>41</xdr:col>
      <xdr:colOff>101600</xdr:colOff>
      <xdr:row>98</xdr:row>
      <xdr:rowOff>36824</xdr:rowOff>
    </xdr:to>
    <xdr:sp macro="" textlink="">
      <xdr:nvSpPr>
        <xdr:cNvPr id="493" name="楕円 492"/>
        <xdr:cNvSpPr/>
      </xdr:nvSpPr>
      <xdr:spPr>
        <a:xfrm>
          <a:off x="7810500" y="167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27951</xdr:rowOff>
    </xdr:from>
    <xdr:ext cx="534377" cy="259045"/>
    <xdr:sp macro="" textlink="">
      <xdr:nvSpPr>
        <xdr:cNvPr id="494" name="テキスト ボックス 493"/>
        <xdr:cNvSpPr txBox="1"/>
      </xdr:nvSpPr>
      <xdr:spPr>
        <a:xfrm>
          <a:off x="7594111" y="168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125113</xdr:rowOff>
    </xdr:from>
    <xdr:to>
      <xdr:col>36</xdr:col>
      <xdr:colOff>165100</xdr:colOff>
      <xdr:row>98</xdr:row>
      <xdr:rowOff>55263</xdr:rowOff>
    </xdr:to>
    <xdr:sp macro="" textlink="">
      <xdr:nvSpPr>
        <xdr:cNvPr id="495" name="楕円 494"/>
        <xdr:cNvSpPr/>
      </xdr:nvSpPr>
      <xdr:spPr>
        <a:xfrm>
          <a:off x="6921500" y="167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46390</xdr:rowOff>
    </xdr:from>
    <xdr:ext cx="534377" cy="259045"/>
    <xdr:sp macro="" textlink="">
      <xdr:nvSpPr>
        <xdr:cNvPr id="496" name="テキスト ボックス 495"/>
        <xdr:cNvSpPr txBox="1"/>
      </xdr:nvSpPr>
      <xdr:spPr>
        <a:xfrm>
          <a:off x="6705111" y="168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57404</xdr:rowOff>
    </xdr:from>
    <xdr:to>
      <xdr:col>85</xdr:col>
      <xdr:colOff>127000</xdr:colOff>
      <xdr:row>39</xdr:row>
      <xdr:rowOff>32944</xdr:rowOff>
    </xdr:to>
    <xdr:cxnSp macro="">
      <xdr:nvCxnSpPr>
        <xdr:cNvPr id="525" name="直線コネクタ 524"/>
        <xdr:cNvCxnSpPr/>
      </xdr:nvCxnSpPr>
      <xdr:spPr>
        <a:xfrm>
          <a:off x="15481300" y="6401054"/>
          <a:ext cx="8382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57404</xdr:rowOff>
    </xdr:from>
    <xdr:to>
      <xdr:col>81</xdr:col>
      <xdr:colOff>50800</xdr:colOff>
      <xdr:row>39</xdr:row>
      <xdr:rowOff>44450</xdr:rowOff>
    </xdr:to>
    <xdr:cxnSp macro="">
      <xdr:nvCxnSpPr>
        <xdr:cNvPr id="528" name="直線コネクタ 527"/>
        <xdr:cNvCxnSpPr/>
      </xdr:nvCxnSpPr>
      <xdr:spPr>
        <a:xfrm flipV="1">
          <a:off x="14592300" y="6401054"/>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153594</xdr:rowOff>
    </xdr:from>
    <xdr:to>
      <xdr:col>85</xdr:col>
      <xdr:colOff>177800</xdr:colOff>
      <xdr:row>39</xdr:row>
      <xdr:rowOff>83744</xdr:rowOff>
    </xdr:to>
    <xdr:sp macro="" textlink="">
      <xdr:nvSpPr>
        <xdr:cNvPr id="544" name="楕円 543"/>
        <xdr:cNvSpPr/>
      </xdr:nvSpPr>
      <xdr:spPr>
        <a:xfrm>
          <a:off x="162687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68521</xdr:rowOff>
    </xdr:from>
    <xdr:ext cx="378565" cy="259045"/>
    <xdr:sp macro="" textlink="">
      <xdr:nvSpPr>
        <xdr:cNvPr id="545" name="災害復旧事業費該当値テキスト"/>
        <xdr:cNvSpPr txBox="1"/>
      </xdr:nvSpPr>
      <xdr:spPr>
        <a:xfrm>
          <a:off x="16370300" y="658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6604</xdr:rowOff>
    </xdr:from>
    <xdr:to>
      <xdr:col>81</xdr:col>
      <xdr:colOff>101600</xdr:colOff>
      <xdr:row>37</xdr:row>
      <xdr:rowOff>108204</xdr:rowOff>
    </xdr:to>
    <xdr:sp macro="" textlink="">
      <xdr:nvSpPr>
        <xdr:cNvPr id="546" name="楕円 545"/>
        <xdr:cNvSpPr/>
      </xdr:nvSpPr>
      <xdr:spPr>
        <a:xfrm>
          <a:off x="15430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124731</xdr:rowOff>
    </xdr:from>
    <xdr:ext cx="469744" cy="259045"/>
    <xdr:sp macro="" textlink="">
      <xdr:nvSpPr>
        <xdr:cNvPr id="547" name="テキスト ボックス 546"/>
        <xdr:cNvSpPr txBox="1"/>
      </xdr:nvSpPr>
      <xdr:spPr>
        <a:xfrm>
          <a:off x="15246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6401</xdr:rowOff>
    </xdr:from>
    <xdr:to>
      <xdr:col>85</xdr:col>
      <xdr:colOff>127000</xdr:colOff>
      <xdr:row>77</xdr:row>
      <xdr:rowOff>106032</xdr:rowOff>
    </xdr:to>
    <xdr:cxnSp macro="">
      <xdr:nvCxnSpPr>
        <xdr:cNvPr id="631" name="直線コネクタ 630"/>
        <xdr:cNvCxnSpPr/>
      </xdr:nvCxnSpPr>
      <xdr:spPr>
        <a:xfrm>
          <a:off x="15481300" y="13208051"/>
          <a:ext cx="8382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154406</xdr:rowOff>
    </xdr:from>
    <xdr:to>
      <xdr:col>81</xdr:col>
      <xdr:colOff>50800</xdr:colOff>
      <xdr:row>77</xdr:row>
      <xdr:rowOff>6401</xdr:rowOff>
    </xdr:to>
    <xdr:cxnSp macro="">
      <xdr:nvCxnSpPr>
        <xdr:cNvPr id="634" name="直線コネクタ 633"/>
        <xdr:cNvCxnSpPr/>
      </xdr:nvCxnSpPr>
      <xdr:spPr>
        <a:xfrm>
          <a:off x="14592300" y="13184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40512</xdr:rowOff>
    </xdr:from>
    <xdr:to>
      <xdr:col>76</xdr:col>
      <xdr:colOff>114300</xdr:colOff>
      <xdr:row>76</xdr:row>
      <xdr:rowOff>154406</xdr:rowOff>
    </xdr:to>
    <xdr:cxnSp macro="">
      <xdr:nvCxnSpPr>
        <xdr:cNvPr id="637" name="直線コネクタ 636"/>
        <xdr:cNvCxnSpPr/>
      </xdr:nvCxnSpPr>
      <xdr:spPr>
        <a:xfrm>
          <a:off x="13703300" y="13070712"/>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40512</xdr:rowOff>
    </xdr:from>
    <xdr:to>
      <xdr:col>71</xdr:col>
      <xdr:colOff>177800</xdr:colOff>
      <xdr:row>76</xdr:row>
      <xdr:rowOff>105778</xdr:rowOff>
    </xdr:to>
    <xdr:cxnSp macro="">
      <xdr:nvCxnSpPr>
        <xdr:cNvPr id="640" name="直線コネクタ 639"/>
        <xdr:cNvCxnSpPr/>
      </xdr:nvCxnSpPr>
      <xdr:spPr>
        <a:xfrm flipV="1">
          <a:off x="12814300" y="13070712"/>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55232</xdr:rowOff>
    </xdr:from>
    <xdr:to>
      <xdr:col>85</xdr:col>
      <xdr:colOff>177800</xdr:colOff>
      <xdr:row>77</xdr:row>
      <xdr:rowOff>156832</xdr:rowOff>
    </xdr:to>
    <xdr:sp macro="" textlink="">
      <xdr:nvSpPr>
        <xdr:cNvPr id="650" name="楕円 649"/>
        <xdr:cNvSpPr/>
      </xdr:nvSpPr>
      <xdr:spPr>
        <a:xfrm>
          <a:off x="162687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141609</xdr:rowOff>
    </xdr:from>
    <xdr:ext cx="534377" cy="259045"/>
    <xdr:sp macro="" textlink="">
      <xdr:nvSpPr>
        <xdr:cNvPr id="651" name="公債費該当値テキスト"/>
        <xdr:cNvSpPr txBox="1"/>
      </xdr:nvSpPr>
      <xdr:spPr>
        <a:xfrm>
          <a:off x="16370300" y="131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127051</xdr:rowOff>
    </xdr:from>
    <xdr:to>
      <xdr:col>81</xdr:col>
      <xdr:colOff>101600</xdr:colOff>
      <xdr:row>77</xdr:row>
      <xdr:rowOff>57201</xdr:rowOff>
    </xdr:to>
    <xdr:sp macro="" textlink="">
      <xdr:nvSpPr>
        <xdr:cNvPr id="652" name="楕円 651"/>
        <xdr:cNvSpPr/>
      </xdr:nvSpPr>
      <xdr:spPr>
        <a:xfrm>
          <a:off x="15430500" y="13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48328</xdr:rowOff>
    </xdr:from>
    <xdr:ext cx="534377" cy="259045"/>
    <xdr:sp macro="" textlink="">
      <xdr:nvSpPr>
        <xdr:cNvPr id="653" name="テキスト ボックス 652"/>
        <xdr:cNvSpPr txBox="1"/>
      </xdr:nvSpPr>
      <xdr:spPr>
        <a:xfrm>
          <a:off x="15214111" y="132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103606</xdr:rowOff>
    </xdr:from>
    <xdr:to>
      <xdr:col>76</xdr:col>
      <xdr:colOff>165100</xdr:colOff>
      <xdr:row>77</xdr:row>
      <xdr:rowOff>33756</xdr:rowOff>
    </xdr:to>
    <xdr:sp macro="" textlink="">
      <xdr:nvSpPr>
        <xdr:cNvPr id="654" name="楕円 653"/>
        <xdr:cNvSpPr/>
      </xdr:nvSpPr>
      <xdr:spPr>
        <a:xfrm>
          <a:off x="14541500" y="131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24883</xdr:rowOff>
    </xdr:from>
    <xdr:ext cx="534377" cy="259045"/>
    <xdr:sp macro="" textlink="">
      <xdr:nvSpPr>
        <xdr:cNvPr id="655" name="テキスト ボックス 654"/>
        <xdr:cNvSpPr txBox="1"/>
      </xdr:nvSpPr>
      <xdr:spPr>
        <a:xfrm>
          <a:off x="14325111" y="132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161162</xdr:rowOff>
    </xdr:from>
    <xdr:to>
      <xdr:col>72</xdr:col>
      <xdr:colOff>38100</xdr:colOff>
      <xdr:row>76</xdr:row>
      <xdr:rowOff>91312</xdr:rowOff>
    </xdr:to>
    <xdr:sp macro="" textlink="">
      <xdr:nvSpPr>
        <xdr:cNvPr id="656" name="楕円 655"/>
        <xdr:cNvSpPr/>
      </xdr:nvSpPr>
      <xdr:spPr>
        <a:xfrm>
          <a:off x="13652500" y="130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107840</xdr:rowOff>
    </xdr:from>
    <xdr:ext cx="534377" cy="259045"/>
    <xdr:sp macro="" textlink="">
      <xdr:nvSpPr>
        <xdr:cNvPr id="657" name="テキスト ボックス 656"/>
        <xdr:cNvSpPr txBox="1"/>
      </xdr:nvSpPr>
      <xdr:spPr>
        <a:xfrm>
          <a:off x="13436111" y="127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54978</xdr:rowOff>
    </xdr:from>
    <xdr:to>
      <xdr:col>67</xdr:col>
      <xdr:colOff>101600</xdr:colOff>
      <xdr:row>76</xdr:row>
      <xdr:rowOff>156578</xdr:rowOff>
    </xdr:to>
    <xdr:sp macro="" textlink="">
      <xdr:nvSpPr>
        <xdr:cNvPr id="658" name="楕円 657"/>
        <xdr:cNvSpPr/>
      </xdr:nvSpPr>
      <xdr:spPr>
        <a:xfrm>
          <a:off x="12763500" y="130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1655</xdr:rowOff>
    </xdr:from>
    <xdr:ext cx="534377" cy="259045"/>
    <xdr:sp macro="" textlink="">
      <xdr:nvSpPr>
        <xdr:cNvPr id="659" name="テキスト ボックス 658"/>
        <xdr:cNvSpPr txBox="1"/>
      </xdr:nvSpPr>
      <xdr:spPr>
        <a:xfrm>
          <a:off x="12547111" y="128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150233</xdr:rowOff>
    </xdr:from>
    <xdr:to>
      <xdr:col>85</xdr:col>
      <xdr:colOff>126364</xdr:colOff>
      <xdr:row>99</xdr:row>
      <xdr:rowOff>98389</xdr:rowOff>
    </xdr:to>
    <xdr:cxnSp macro="">
      <xdr:nvCxnSpPr>
        <xdr:cNvPr id="685" name="直線コネクタ 684"/>
        <xdr:cNvCxnSpPr/>
      </xdr:nvCxnSpPr>
      <xdr:spPr>
        <a:xfrm flipV="1">
          <a:off x="16317595" y="16095083"/>
          <a:ext cx="1269" cy="97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102216</xdr:rowOff>
    </xdr:from>
    <xdr:ext cx="313932" cy="259045"/>
    <xdr:sp macro="" textlink="">
      <xdr:nvSpPr>
        <xdr:cNvPr id="686" name="積立金最小値テキスト"/>
        <xdr:cNvSpPr txBox="1"/>
      </xdr:nvSpPr>
      <xdr:spPr>
        <a:xfrm>
          <a:off x="16370300" y="17075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98389</xdr:rowOff>
    </xdr:from>
    <xdr:to>
      <xdr:col>86</xdr:col>
      <xdr:colOff>25400</xdr:colOff>
      <xdr:row>99</xdr:row>
      <xdr:rowOff>98389</xdr:rowOff>
    </xdr:to>
    <xdr:cxnSp macro="">
      <xdr:nvCxnSpPr>
        <xdr:cNvPr id="687" name="直線コネクタ 686"/>
        <xdr:cNvCxnSpPr/>
      </xdr:nvCxnSpPr>
      <xdr:spPr>
        <a:xfrm>
          <a:off x="16230600" y="1707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96910</xdr:rowOff>
    </xdr:from>
    <xdr:ext cx="534377" cy="259045"/>
    <xdr:sp macro="" textlink="">
      <xdr:nvSpPr>
        <xdr:cNvPr id="688" name="積立金最大値テキスト"/>
        <xdr:cNvSpPr txBox="1"/>
      </xdr:nvSpPr>
      <xdr:spPr>
        <a:xfrm>
          <a:off x="16370300" y="158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150233</xdr:rowOff>
    </xdr:from>
    <xdr:to>
      <xdr:col>86</xdr:col>
      <xdr:colOff>25400</xdr:colOff>
      <xdr:row>93</xdr:row>
      <xdr:rowOff>150233</xdr:rowOff>
    </xdr:to>
    <xdr:cxnSp macro="">
      <xdr:nvCxnSpPr>
        <xdr:cNvPr id="689" name="直線コネクタ 688"/>
        <xdr:cNvCxnSpPr/>
      </xdr:nvCxnSpPr>
      <xdr:spPr>
        <a:xfrm>
          <a:off x="16230600" y="16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402</xdr:rowOff>
    </xdr:from>
    <xdr:to>
      <xdr:col>85</xdr:col>
      <xdr:colOff>127000</xdr:colOff>
      <xdr:row>99</xdr:row>
      <xdr:rowOff>74664</xdr:rowOff>
    </xdr:to>
    <xdr:cxnSp macro="">
      <xdr:nvCxnSpPr>
        <xdr:cNvPr id="690" name="直線コネクタ 689"/>
        <xdr:cNvCxnSpPr/>
      </xdr:nvCxnSpPr>
      <xdr:spPr>
        <a:xfrm flipV="1">
          <a:off x="15481300" y="16973952"/>
          <a:ext cx="8382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58481</xdr:rowOff>
    </xdr:from>
    <xdr:ext cx="534377" cy="259045"/>
    <xdr:sp macro="" textlink="">
      <xdr:nvSpPr>
        <xdr:cNvPr id="691" name="積立金平均値テキスト"/>
        <xdr:cNvSpPr txBox="1"/>
      </xdr:nvSpPr>
      <xdr:spPr>
        <a:xfrm>
          <a:off x="16370300" y="1668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35604</xdr:rowOff>
    </xdr:from>
    <xdr:to>
      <xdr:col>85</xdr:col>
      <xdr:colOff>177800</xdr:colOff>
      <xdr:row>98</xdr:row>
      <xdr:rowOff>137204</xdr:rowOff>
    </xdr:to>
    <xdr:sp macro="" textlink="">
      <xdr:nvSpPr>
        <xdr:cNvPr id="692" name="フローチャート: 判断 691"/>
        <xdr:cNvSpPr/>
      </xdr:nvSpPr>
      <xdr:spPr>
        <a:xfrm>
          <a:off x="162687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68458</xdr:rowOff>
    </xdr:from>
    <xdr:to>
      <xdr:col>81</xdr:col>
      <xdr:colOff>50800</xdr:colOff>
      <xdr:row>99</xdr:row>
      <xdr:rowOff>74664</xdr:rowOff>
    </xdr:to>
    <xdr:cxnSp macro="">
      <xdr:nvCxnSpPr>
        <xdr:cNvPr id="693" name="直線コネクタ 692"/>
        <xdr:cNvCxnSpPr/>
      </xdr:nvCxnSpPr>
      <xdr:spPr>
        <a:xfrm>
          <a:off x="14592300" y="17042008"/>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43621</xdr:rowOff>
    </xdr:from>
    <xdr:to>
      <xdr:col>81</xdr:col>
      <xdr:colOff>101600</xdr:colOff>
      <xdr:row>98</xdr:row>
      <xdr:rowOff>145221</xdr:rowOff>
    </xdr:to>
    <xdr:sp macro="" textlink="">
      <xdr:nvSpPr>
        <xdr:cNvPr id="694" name="フローチャート: 判断 693"/>
        <xdr:cNvSpPr/>
      </xdr:nvSpPr>
      <xdr:spPr>
        <a:xfrm>
          <a:off x="15430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161748</xdr:rowOff>
    </xdr:from>
    <xdr:ext cx="534377" cy="259045"/>
    <xdr:sp macro="" textlink="">
      <xdr:nvSpPr>
        <xdr:cNvPr id="695" name="テキスト ボックス 694"/>
        <xdr:cNvSpPr txBox="1"/>
      </xdr:nvSpPr>
      <xdr:spPr>
        <a:xfrm>
          <a:off x="15214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62368</xdr:rowOff>
    </xdr:from>
    <xdr:to>
      <xdr:col>76</xdr:col>
      <xdr:colOff>114300</xdr:colOff>
      <xdr:row>99</xdr:row>
      <xdr:rowOff>68458</xdr:rowOff>
    </xdr:to>
    <xdr:cxnSp macro="">
      <xdr:nvCxnSpPr>
        <xdr:cNvPr id="696" name="直線コネクタ 695"/>
        <xdr:cNvCxnSpPr/>
      </xdr:nvCxnSpPr>
      <xdr:spPr>
        <a:xfrm>
          <a:off x="13703300" y="1703591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57190</xdr:rowOff>
    </xdr:from>
    <xdr:to>
      <xdr:col>76</xdr:col>
      <xdr:colOff>165100</xdr:colOff>
      <xdr:row>98</xdr:row>
      <xdr:rowOff>158790</xdr:rowOff>
    </xdr:to>
    <xdr:sp macro="" textlink="">
      <xdr:nvSpPr>
        <xdr:cNvPr id="697" name="フローチャート: 判断 696"/>
        <xdr:cNvSpPr/>
      </xdr:nvSpPr>
      <xdr:spPr>
        <a:xfrm>
          <a:off x="14541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3867</xdr:rowOff>
    </xdr:from>
    <xdr:ext cx="469744" cy="259045"/>
    <xdr:sp macro="" textlink="">
      <xdr:nvSpPr>
        <xdr:cNvPr id="698" name="テキスト ボックス 697"/>
        <xdr:cNvSpPr txBox="1"/>
      </xdr:nvSpPr>
      <xdr:spPr>
        <a:xfrm>
          <a:off x="14357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50008</xdr:rowOff>
    </xdr:from>
    <xdr:to>
      <xdr:col>71</xdr:col>
      <xdr:colOff>177800</xdr:colOff>
      <xdr:row>99</xdr:row>
      <xdr:rowOff>62368</xdr:rowOff>
    </xdr:to>
    <xdr:cxnSp macro="">
      <xdr:nvCxnSpPr>
        <xdr:cNvPr id="699" name="直線コネクタ 698"/>
        <xdr:cNvCxnSpPr/>
      </xdr:nvCxnSpPr>
      <xdr:spPr>
        <a:xfrm>
          <a:off x="12814300" y="15651958"/>
          <a:ext cx="889000" cy="13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71771</xdr:rowOff>
    </xdr:from>
    <xdr:to>
      <xdr:col>72</xdr:col>
      <xdr:colOff>38100</xdr:colOff>
      <xdr:row>99</xdr:row>
      <xdr:rowOff>1921</xdr:rowOff>
    </xdr:to>
    <xdr:sp macro="" textlink="">
      <xdr:nvSpPr>
        <xdr:cNvPr id="700" name="フローチャート: 判断 699"/>
        <xdr:cNvSpPr/>
      </xdr:nvSpPr>
      <xdr:spPr>
        <a:xfrm>
          <a:off x="13652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18448</xdr:rowOff>
    </xdr:from>
    <xdr:ext cx="469744" cy="259045"/>
    <xdr:sp macro="" textlink="">
      <xdr:nvSpPr>
        <xdr:cNvPr id="701" name="テキスト ボックス 700"/>
        <xdr:cNvSpPr txBox="1"/>
      </xdr:nvSpPr>
      <xdr:spPr>
        <a:xfrm>
          <a:off x="13468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xdr:rowOff>
    </xdr:from>
    <xdr:to>
      <xdr:col>67</xdr:col>
      <xdr:colOff>101600</xdr:colOff>
      <xdr:row>98</xdr:row>
      <xdr:rowOff>102865</xdr:rowOff>
    </xdr:to>
    <xdr:sp macro="" textlink="">
      <xdr:nvSpPr>
        <xdr:cNvPr id="702" name="フローチャート: 判断 701"/>
        <xdr:cNvSpPr/>
      </xdr:nvSpPr>
      <xdr:spPr>
        <a:xfrm>
          <a:off x="12763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93992</xdr:rowOff>
    </xdr:from>
    <xdr:ext cx="534377" cy="259045"/>
    <xdr:sp macro="" textlink="">
      <xdr:nvSpPr>
        <xdr:cNvPr id="703" name="テキスト ボックス 702"/>
        <xdr:cNvSpPr txBox="1"/>
      </xdr:nvSpPr>
      <xdr:spPr>
        <a:xfrm>
          <a:off x="12547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121052</xdr:rowOff>
    </xdr:from>
    <xdr:to>
      <xdr:col>85</xdr:col>
      <xdr:colOff>177800</xdr:colOff>
      <xdr:row>99</xdr:row>
      <xdr:rowOff>51202</xdr:rowOff>
    </xdr:to>
    <xdr:sp macro="" textlink="">
      <xdr:nvSpPr>
        <xdr:cNvPr id="709" name="楕円 708"/>
        <xdr:cNvSpPr/>
      </xdr:nvSpPr>
      <xdr:spPr>
        <a:xfrm>
          <a:off x="16268700" y="16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35979</xdr:rowOff>
    </xdr:from>
    <xdr:ext cx="469744" cy="259045"/>
    <xdr:sp macro="" textlink="">
      <xdr:nvSpPr>
        <xdr:cNvPr id="710" name="積立金該当値テキスト"/>
        <xdr:cNvSpPr txBox="1"/>
      </xdr:nvSpPr>
      <xdr:spPr>
        <a:xfrm>
          <a:off x="16370300" y="168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23864</xdr:rowOff>
    </xdr:from>
    <xdr:to>
      <xdr:col>81</xdr:col>
      <xdr:colOff>101600</xdr:colOff>
      <xdr:row>99</xdr:row>
      <xdr:rowOff>125464</xdr:rowOff>
    </xdr:to>
    <xdr:sp macro="" textlink="">
      <xdr:nvSpPr>
        <xdr:cNvPr id="711" name="楕円 710"/>
        <xdr:cNvSpPr/>
      </xdr:nvSpPr>
      <xdr:spPr>
        <a:xfrm>
          <a:off x="15430500" y="16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116591</xdr:rowOff>
    </xdr:from>
    <xdr:ext cx="469744" cy="259045"/>
    <xdr:sp macro="" textlink="">
      <xdr:nvSpPr>
        <xdr:cNvPr id="712" name="テキスト ボックス 711"/>
        <xdr:cNvSpPr txBox="1"/>
      </xdr:nvSpPr>
      <xdr:spPr>
        <a:xfrm>
          <a:off x="15246428" y="170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17658</xdr:rowOff>
    </xdr:from>
    <xdr:to>
      <xdr:col>76</xdr:col>
      <xdr:colOff>165100</xdr:colOff>
      <xdr:row>99</xdr:row>
      <xdr:rowOff>119258</xdr:rowOff>
    </xdr:to>
    <xdr:sp macro="" textlink="">
      <xdr:nvSpPr>
        <xdr:cNvPr id="713" name="楕円 712"/>
        <xdr:cNvSpPr/>
      </xdr:nvSpPr>
      <xdr:spPr>
        <a:xfrm>
          <a:off x="14541500" y="169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110385</xdr:rowOff>
    </xdr:from>
    <xdr:ext cx="469744" cy="259045"/>
    <xdr:sp macro="" textlink="">
      <xdr:nvSpPr>
        <xdr:cNvPr id="714" name="テキスト ボックス 713"/>
        <xdr:cNvSpPr txBox="1"/>
      </xdr:nvSpPr>
      <xdr:spPr>
        <a:xfrm>
          <a:off x="14357428" y="170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11568</xdr:rowOff>
    </xdr:from>
    <xdr:to>
      <xdr:col>72</xdr:col>
      <xdr:colOff>38100</xdr:colOff>
      <xdr:row>99</xdr:row>
      <xdr:rowOff>113168</xdr:rowOff>
    </xdr:to>
    <xdr:sp macro="" textlink="">
      <xdr:nvSpPr>
        <xdr:cNvPr id="715" name="楕円 714"/>
        <xdr:cNvSpPr/>
      </xdr:nvSpPr>
      <xdr:spPr>
        <a:xfrm>
          <a:off x="13652500" y="169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104295</xdr:rowOff>
    </xdr:from>
    <xdr:ext cx="469744" cy="259045"/>
    <xdr:sp macro="" textlink="">
      <xdr:nvSpPr>
        <xdr:cNvPr id="716" name="テキスト ボックス 715"/>
        <xdr:cNvSpPr txBox="1"/>
      </xdr:nvSpPr>
      <xdr:spPr>
        <a:xfrm>
          <a:off x="13468428" y="1707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170658</xdr:rowOff>
    </xdr:from>
    <xdr:to>
      <xdr:col>67</xdr:col>
      <xdr:colOff>101600</xdr:colOff>
      <xdr:row>91</xdr:row>
      <xdr:rowOff>100808</xdr:rowOff>
    </xdr:to>
    <xdr:sp macro="" textlink="">
      <xdr:nvSpPr>
        <xdr:cNvPr id="717" name="楕円 716"/>
        <xdr:cNvSpPr/>
      </xdr:nvSpPr>
      <xdr:spPr>
        <a:xfrm>
          <a:off x="12763500" y="156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117335</xdr:rowOff>
    </xdr:from>
    <xdr:ext cx="534377" cy="259045"/>
    <xdr:sp macro="" textlink="">
      <xdr:nvSpPr>
        <xdr:cNvPr id="718" name="テキスト ボックス 717"/>
        <xdr:cNvSpPr txBox="1"/>
      </xdr:nvSpPr>
      <xdr:spPr>
        <a:xfrm>
          <a:off x="12547111" y="153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2" name="直線コネクタ 741"/>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5"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6" name="直線コネクタ 745"/>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8"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9" name="フローチャート: 判断 748"/>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51" name="フローチャート: 判断 750"/>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52" name="テキスト ボックス 751"/>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4" name="フローチャート: 判断 753"/>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5" name="テキスト ボックス 754"/>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7" name="フローチャート: 判断 756"/>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8" name="テキスト ボックス 757"/>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9" name="フローチャート: 判断 758"/>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60" name="テキスト ボックス 759"/>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9" name="直線コネクタ 798"/>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2"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3" name="直線コネクタ 802"/>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98704</xdr:rowOff>
    </xdr:from>
    <xdr:to>
      <xdr:col>116</xdr:col>
      <xdr:colOff>63500</xdr:colOff>
      <xdr:row>58</xdr:row>
      <xdr:rowOff>98819</xdr:rowOff>
    </xdr:to>
    <xdr:cxnSp macro="">
      <xdr:nvCxnSpPr>
        <xdr:cNvPr id="804" name="直線コネクタ 803"/>
        <xdr:cNvCxnSpPr/>
      </xdr:nvCxnSpPr>
      <xdr:spPr>
        <a:xfrm>
          <a:off x="21323300" y="1004280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5"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6" name="フローチャート: 判断 805"/>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97524</xdr:rowOff>
    </xdr:from>
    <xdr:to>
      <xdr:col>111</xdr:col>
      <xdr:colOff>177800</xdr:colOff>
      <xdr:row>58</xdr:row>
      <xdr:rowOff>98704</xdr:rowOff>
    </xdr:to>
    <xdr:cxnSp macro="">
      <xdr:nvCxnSpPr>
        <xdr:cNvPr id="807" name="直線コネクタ 806"/>
        <xdr:cNvCxnSpPr/>
      </xdr:nvCxnSpPr>
      <xdr:spPr>
        <a:xfrm>
          <a:off x="20434300" y="10041624"/>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8" name="フローチャート: 判断 807"/>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9" name="テキスト ボックス 808"/>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95771</xdr:rowOff>
    </xdr:from>
    <xdr:to>
      <xdr:col>107</xdr:col>
      <xdr:colOff>50800</xdr:colOff>
      <xdr:row>58</xdr:row>
      <xdr:rowOff>97524</xdr:rowOff>
    </xdr:to>
    <xdr:cxnSp macro="">
      <xdr:nvCxnSpPr>
        <xdr:cNvPr id="810" name="直線コネクタ 809"/>
        <xdr:cNvCxnSpPr/>
      </xdr:nvCxnSpPr>
      <xdr:spPr>
        <a:xfrm>
          <a:off x="19545300" y="100398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11" name="フローチャート: 判断 810"/>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12" name="テキスト ボックス 811"/>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95771</xdr:rowOff>
    </xdr:from>
    <xdr:to>
      <xdr:col>102</xdr:col>
      <xdr:colOff>114300</xdr:colOff>
      <xdr:row>58</xdr:row>
      <xdr:rowOff>162598</xdr:rowOff>
    </xdr:to>
    <xdr:cxnSp macro="">
      <xdr:nvCxnSpPr>
        <xdr:cNvPr id="813" name="直線コネクタ 812"/>
        <xdr:cNvCxnSpPr/>
      </xdr:nvCxnSpPr>
      <xdr:spPr>
        <a:xfrm flipV="1">
          <a:off x="18656300" y="10039871"/>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4" name="フローチャート: 判断 813"/>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5" name="テキスト ボックス 814"/>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6" name="フローチャート: 判断 815"/>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7" name="テキスト ボックス 816"/>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48019</xdr:rowOff>
    </xdr:from>
    <xdr:to>
      <xdr:col>116</xdr:col>
      <xdr:colOff>114300</xdr:colOff>
      <xdr:row>58</xdr:row>
      <xdr:rowOff>149619</xdr:rowOff>
    </xdr:to>
    <xdr:sp macro="" textlink="">
      <xdr:nvSpPr>
        <xdr:cNvPr id="823" name="楕円 822"/>
        <xdr:cNvSpPr/>
      </xdr:nvSpPr>
      <xdr:spPr>
        <a:xfrm>
          <a:off x="221107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7396</xdr:rowOff>
    </xdr:from>
    <xdr:ext cx="469744" cy="259045"/>
    <xdr:sp macro="" textlink="">
      <xdr:nvSpPr>
        <xdr:cNvPr id="824" name="貸付金該当値テキスト"/>
        <xdr:cNvSpPr txBox="1"/>
      </xdr:nvSpPr>
      <xdr:spPr>
        <a:xfrm>
          <a:off x="22212300" y="97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47904</xdr:rowOff>
    </xdr:from>
    <xdr:to>
      <xdr:col>112</xdr:col>
      <xdr:colOff>38100</xdr:colOff>
      <xdr:row>58</xdr:row>
      <xdr:rowOff>149504</xdr:rowOff>
    </xdr:to>
    <xdr:sp macro="" textlink="">
      <xdr:nvSpPr>
        <xdr:cNvPr id="825" name="楕円 824"/>
        <xdr:cNvSpPr/>
      </xdr:nvSpPr>
      <xdr:spPr>
        <a:xfrm>
          <a:off x="21272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166031</xdr:rowOff>
    </xdr:from>
    <xdr:ext cx="469744" cy="259045"/>
    <xdr:sp macro="" textlink="">
      <xdr:nvSpPr>
        <xdr:cNvPr id="826" name="テキスト ボックス 825"/>
        <xdr:cNvSpPr txBox="1"/>
      </xdr:nvSpPr>
      <xdr:spPr>
        <a:xfrm>
          <a:off x="21088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46724</xdr:rowOff>
    </xdr:from>
    <xdr:to>
      <xdr:col>107</xdr:col>
      <xdr:colOff>101600</xdr:colOff>
      <xdr:row>58</xdr:row>
      <xdr:rowOff>148324</xdr:rowOff>
    </xdr:to>
    <xdr:sp macro="" textlink="">
      <xdr:nvSpPr>
        <xdr:cNvPr id="827" name="楕円 826"/>
        <xdr:cNvSpPr/>
      </xdr:nvSpPr>
      <xdr:spPr>
        <a:xfrm>
          <a:off x="20383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164851</xdr:rowOff>
    </xdr:from>
    <xdr:ext cx="469744" cy="259045"/>
    <xdr:sp macro="" textlink="">
      <xdr:nvSpPr>
        <xdr:cNvPr id="828" name="テキスト ボックス 827"/>
        <xdr:cNvSpPr txBox="1"/>
      </xdr:nvSpPr>
      <xdr:spPr>
        <a:xfrm>
          <a:off x="20199428" y="97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44971</xdr:rowOff>
    </xdr:from>
    <xdr:to>
      <xdr:col>102</xdr:col>
      <xdr:colOff>165100</xdr:colOff>
      <xdr:row>58</xdr:row>
      <xdr:rowOff>146571</xdr:rowOff>
    </xdr:to>
    <xdr:sp macro="" textlink="">
      <xdr:nvSpPr>
        <xdr:cNvPr id="829" name="楕円 828"/>
        <xdr:cNvSpPr/>
      </xdr:nvSpPr>
      <xdr:spPr>
        <a:xfrm>
          <a:off x="19494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163098</xdr:rowOff>
    </xdr:from>
    <xdr:ext cx="469744" cy="259045"/>
    <xdr:sp macro="" textlink="">
      <xdr:nvSpPr>
        <xdr:cNvPr id="830" name="テキスト ボックス 829"/>
        <xdr:cNvSpPr txBox="1"/>
      </xdr:nvSpPr>
      <xdr:spPr>
        <a:xfrm>
          <a:off x="19310428" y="97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111798</xdr:rowOff>
    </xdr:from>
    <xdr:to>
      <xdr:col>98</xdr:col>
      <xdr:colOff>38100</xdr:colOff>
      <xdr:row>59</xdr:row>
      <xdr:rowOff>41948</xdr:rowOff>
    </xdr:to>
    <xdr:sp macro="" textlink="">
      <xdr:nvSpPr>
        <xdr:cNvPr id="831" name="楕円 830"/>
        <xdr:cNvSpPr/>
      </xdr:nvSpPr>
      <xdr:spPr>
        <a:xfrm>
          <a:off x="186055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33075</xdr:rowOff>
    </xdr:from>
    <xdr:ext cx="469744" cy="259045"/>
    <xdr:sp macro="" textlink="">
      <xdr:nvSpPr>
        <xdr:cNvPr id="832" name="テキスト ボックス 831"/>
        <xdr:cNvSpPr txBox="1"/>
      </xdr:nvSpPr>
      <xdr:spPr>
        <a:xfrm>
          <a:off x="18421428" y="101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5" name="直線コネクタ 854"/>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6"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7" name="直線コネクタ 856"/>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8"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9" name="直線コネクタ 858"/>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104222</xdr:rowOff>
    </xdr:from>
    <xdr:to>
      <xdr:col>116</xdr:col>
      <xdr:colOff>63500</xdr:colOff>
      <xdr:row>77</xdr:row>
      <xdr:rowOff>16256</xdr:rowOff>
    </xdr:to>
    <xdr:cxnSp macro="">
      <xdr:nvCxnSpPr>
        <xdr:cNvPr id="860" name="直線コネクタ 859"/>
        <xdr:cNvCxnSpPr/>
      </xdr:nvCxnSpPr>
      <xdr:spPr>
        <a:xfrm>
          <a:off x="21323300" y="12962972"/>
          <a:ext cx="838200" cy="2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61"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2" name="フローチャート: 判断 861"/>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104222</xdr:rowOff>
    </xdr:from>
    <xdr:to>
      <xdr:col>111</xdr:col>
      <xdr:colOff>177800</xdr:colOff>
      <xdr:row>76</xdr:row>
      <xdr:rowOff>139791</xdr:rowOff>
    </xdr:to>
    <xdr:cxnSp macro="">
      <xdr:nvCxnSpPr>
        <xdr:cNvPr id="863" name="直線コネクタ 862"/>
        <xdr:cNvCxnSpPr/>
      </xdr:nvCxnSpPr>
      <xdr:spPr>
        <a:xfrm flipV="1">
          <a:off x="20434300" y="12962972"/>
          <a:ext cx="889000" cy="2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4" name="フローチャート: 判断 863"/>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5" name="テキスト ボックス 864"/>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66160</xdr:rowOff>
    </xdr:from>
    <xdr:to>
      <xdr:col>107</xdr:col>
      <xdr:colOff>50800</xdr:colOff>
      <xdr:row>76</xdr:row>
      <xdr:rowOff>139791</xdr:rowOff>
    </xdr:to>
    <xdr:cxnSp macro="">
      <xdr:nvCxnSpPr>
        <xdr:cNvPr id="866" name="直線コネクタ 865"/>
        <xdr:cNvCxnSpPr/>
      </xdr:nvCxnSpPr>
      <xdr:spPr>
        <a:xfrm>
          <a:off x="19545300" y="12582010"/>
          <a:ext cx="889000" cy="5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7" name="フローチャート: 判断 866"/>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8" name="テキスト ボックス 867"/>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66160</xdr:rowOff>
    </xdr:from>
    <xdr:to>
      <xdr:col>102</xdr:col>
      <xdr:colOff>114300</xdr:colOff>
      <xdr:row>74</xdr:row>
      <xdr:rowOff>9787</xdr:rowOff>
    </xdr:to>
    <xdr:cxnSp macro="">
      <xdr:nvCxnSpPr>
        <xdr:cNvPr id="869" name="直線コネクタ 868"/>
        <xdr:cNvCxnSpPr/>
      </xdr:nvCxnSpPr>
      <xdr:spPr>
        <a:xfrm flipV="1">
          <a:off x="18656300" y="12582010"/>
          <a:ext cx="8890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70" name="フローチャート: 判断 869"/>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71" name="テキスト ボックス 870"/>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72" name="フローチャート: 判断 871"/>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73" name="テキスト ボックス 872"/>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136906</xdr:rowOff>
    </xdr:from>
    <xdr:to>
      <xdr:col>116</xdr:col>
      <xdr:colOff>114300</xdr:colOff>
      <xdr:row>77</xdr:row>
      <xdr:rowOff>67056</xdr:rowOff>
    </xdr:to>
    <xdr:sp macro="" textlink="">
      <xdr:nvSpPr>
        <xdr:cNvPr id="879" name="楕円 878"/>
        <xdr:cNvSpPr/>
      </xdr:nvSpPr>
      <xdr:spPr>
        <a:xfrm>
          <a:off x="22110700" y="131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115333</xdr:rowOff>
    </xdr:from>
    <xdr:ext cx="534377" cy="259045"/>
    <xdr:sp macro="" textlink="">
      <xdr:nvSpPr>
        <xdr:cNvPr id="880" name="繰出金該当値テキスト"/>
        <xdr:cNvSpPr txBox="1"/>
      </xdr:nvSpPr>
      <xdr:spPr>
        <a:xfrm>
          <a:off x="22212300" y="131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53422</xdr:rowOff>
    </xdr:from>
    <xdr:to>
      <xdr:col>112</xdr:col>
      <xdr:colOff>38100</xdr:colOff>
      <xdr:row>75</xdr:row>
      <xdr:rowOff>155022</xdr:rowOff>
    </xdr:to>
    <xdr:sp macro="" textlink="">
      <xdr:nvSpPr>
        <xdr:cNvPr id="881" name="楕円 880"/>
        <xdr:cNvSpPr/>
      </xdr:nvSpPr>
      <xdr:spPr>
        <a:xfrm>
          <a:off x="21272500" y="129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xdr:rowOff>
    </xdr:from>
    <xdr:ext cx="534377" cy="259045"/>
    <xdr:sp macro="" textlink="">
      <xdr:nvSpPr>
        <xdr:cNvPr id="882" name="テキスト ボックス 881"/>
        <xdr:cNvSpPr txBox="1"/>
      </xdr:nvSpPr>
      <xdr:spPr>
        <a:xfrm>
          <a:off x="21056111" y="126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88991</xdr:rowOff>
    </xdr:from>
    <xdr:to>
      <xdr:col>107</xdr:col>
      <xdr:colOff>101600</xdr:colOff>
      <xdr:row>77</xdr:row>
      <xdr:rowOff>19141</xdr:rowOff>
    </xdr:to>
    <xdr:sp macro="" textlink="">
      <xdr:nvSpPr>
        <xdr:cNvPr id="883" name="楕円 882"/>
        <xdr:cNvSpPr/>
      </xdr:nvSpPr>
      <xdr:spPr>
        <a:xfrm>
          <a:off x="20383500" y="131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10268</xdr:rowOff>
    </xdr:from>
    <xdr:ext cx="534377" cy="259045"/>
    <xdr:sp macro="" textlink="">
      <xdr:nvSpPr>
        <xdr:cNvPr id="884" name="テキスト ボックス 883"/>
        <xdr:cNvSpPr txBox="1"/>
      </xdr:nvSpPr>
      <xdr:spPr>
        <a:xfrm>
          <a:off x="20167111" y="132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15360</xdr:rowOff>
    </xdr:from>
    <xdr:to>
      <xdr:col>102</xdr:col>
      <xdr:colOff>165100</xdr:colOff>
      <xdr:row>73</xdr:row>
      <xdr:rowOff>116960</xdr:rowOff>
    </xdr:to>
    <xdr:sp macro="" textlink="">
      <xdr:nvSpPr>
        <xdr:cNvPr id="885" name="楕円 884"/>
        <xdr:cNvSpPr/>
      </xdr:nvSpPr>
      <xdr:spPr>
        <a:xfrm>
          <a:off x="19494500" y="12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133487</xdr:rowOff>
    </xdr:from>
    <xdr:ext cx="534377" cy="259045"/>
    <xdr:sp macro="" textlink="">
      <xdr:nvSpPr>
        <xdr:cNvPr id="886" name="テキスト ボックス 885"/>
        <xdr:cNvSpPr txBox="1"/>
      </xdr:nvSpPr>
      <xdr:spPr>
        <a:xfrm>
          <a:off x="19278111" y="123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130437</xdr:rowOff>
    </xdr:from>
    <xdr:to>
      <xdr:col>98</xdr:col>
      <xdr:colOff>38100</xdr:colOff>
      <xdr:row>74</xdr:row>
      <xdr:rowOff>60587</xdr:rowOff>
    </xdr:to>
    <xdr:sp macro="" textlink="">
      <xdr:nvSpPr>
        <xdr:cNvPr id="887" name="楕円 886"/>
        <xdr:cNvSpPr/>
      </xdr:nvSpPr>
      <xdr:spPr>
        <a:xfrm>
          <a:off x="18605500" y="126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77114</xdr:rowOff>
    </xdr:from>
    <xdr:ext cx="534377" cy="259045"/>
    <xdr:sp macro="" textlink="">
      <xdr:nvSpPr>
        <xdr:cNvPr id="888" name="テキスト ボックス 887"/>
        <xdr:cNvSpPr txBox="1"/>
      </xdr:nvSpPr>
      <xdr:spPr>
        <a:xfrm>
          <a:off x="18389111" y="124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384,583</a:t>
          </a:r>
          <a:r>
            <a:rPr kumimoji="1" lang="ja-JP" altLang="en-US" sz="1300">
              <a:latin typeface="ＭＳ Ｐゴシック" panose="020B0600070205080204" pitchFamily="50" charset="-128"/>
              <a:ea typeface="ＭＳ Ｐゴシック" panose="020B0600070205080204" pitchFamily="50" charset="-128"/>
            </a:rPr>
            <a:t>円となっている。前年度より数値が増加しており、類似団体内平均値と比較して大幅に上回っているものは物件費及び扶助費である。</a:t>
          </a:r>
        </a:p>
        <a:p>
          <a:r>
            <a:rPr kumimoji="1" lang="ja-JP" altLang="en-US" sz="1300">
              <a:latin typeface="ＭＳ Ｐゴシック" panose="020B0600070205080204" pitchFamily="50" charset="-128"/>
              <a:ea typeface="ＭＳ Ｐゴシック" panose="020B0600070205080204" pitchFamily="50" charset="-128"/>
            </a:rPr>
            <a:t>　物件費及び扶助費については、それぞれごみ処理委託料等の増、障害福祉サービス経費やこども医療費等の児童福祉関連経費等により類似団体内平均値を上回る数値となっている。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公債費については、新規市債発行を償還額以内に抑制してきた結果、実質公債費比率の算定の対象となる元利償還金が低減しており、類似団体内平均値を下回る数値となっている。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　また、経年推移の特徴的なものとして、平成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年度は災害復旧事業費について、大阪北部地震や台風第</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号の影響により数値が増加し、類似団体内平均値を上回っている。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年度は、繰出金について、下水道事業元金償還のため、高い水準となることに加え、公営企業会計への移行経費及び借換債の発行により繰出金が増額となっている。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年度は、積立金について土地売却収入の基金への積立があったことによるものであり、平成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年度以降は、平年時の水準となっている。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86,593
85,038
14.87
33,663,591
33,302,166
197,833
18,866,440
17,888,069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76149</xdr:rowOff>
    </xdr:from>
    <xdr:to>
      <xdr:col>24</xdr:col>
      <xdr:colOff>63500</xdr:colOff>
      <xdr:row>35</xdr:row>
      <xdr:rowOff>127813</xdr:rowOff>
    </xdr:to>
    <xdr:cxnSp macro="">
      <xdr:nvCxnSpPr>
        <xdr:cNvPr id="59" name="直線コネクタ 58"/>
        <xdr:cNvCxnSpPr/>
      </xdr:nvCxnSpPr>
      <xdr:spPr>
        <a:xfrm>
          <a:off x="3797300" y="5905449"/>
          <a:ext cx="8382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76149</xdr:rowOff>
    </xdr:from>
    <xdr:to>
      <xdr:col>19</xdr:col>
      <xdr:colOff>177800</xdr:colOff>
      <xdr:row>34</xdr:row>
      <xdr:rowOff>121412</xdr:rowOff>
    </xdr:to>
    <xdr:cxnSp macro="">
      <xdr:nvCxnSpPr>
        <xdr:cNvPr id="62" name="直線コネクタ 61"/>
        <xdr:cNvCxnSpPr/>
      </xdr:nvCxnSpPr>
      <xdr:spPr>
        <a:xfrm flipV="1">
          <a:off x="2908300" y="5905449"/>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29972</xdr:rowOff>
    </xdr:from>
    <xdr:to>
      <xdr:col>15</xdr:col>
      <xdr:colOff>50800</xdr:colOff>
      <xdr:row>34</xdr:row>
      <xdr:rowOff>121412</xdr:rowOff>
    </xdr:to>
    <xdr:cxnSp macro="">
      <xdr:nvCxnSpPr>
        <xdr:cNvPr id="65" name="直線コネクタ 64"/>
        <xdr:cNvCxnSpPr/>
      </xdr:nvCxnSpPr>
      <xdr:spPr>
        <a:xfrm>
          <a:off x="2019300" y="58592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82550</xdr:rowOff>
    </xdr:from>
    <xdr:to>
      <xdr:col>10</xdr:col>
      <xdr:colOff>114300</xdr:colOff>
      <xdr:row>34</xdr:row>
      <xdr:rowOff>29972</xdr:rowOff>
    </xdr:to>
    <xdr:cxnSp macro="">
      <xdr:nvCxnSpPr>
        <xdr:cNvPr id="68" name="直線コネクタ 67"/>
        <xdr:cNvCxnSpPr/>
      </xdr:nvCxnSpPr>
      <xdr:spPr>
        <a:xfrm>
          <a:off x="1130300" y="5740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77013</xdr:rowOff>
    </xdr:from>
    <xdr:to>
      <xdr:col>24</xdr:col>
      <xdr:colOff>114300</xdr:colOff>
      <xdr:row>36</xdr:row>
      <xdr:rowOff>7163</xdr:rowOff>
    </xdr:to>
    <xdr:sp macro="" textlink="">
      <xdr:nvSpPr>
        <xdr:cNvPr id="78" name="楕円 77"/>
        <xdr:cNvSpPr/>
      </xdr:nvSpPr>
      <xdr:spPr>
        <a:xfrm>
          <a:off x="4584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55440</xdr:rowOff>
    </xdr:from>
    <xdr:ext cx="469744" cy="259045"/>
    <xdr:sp macro="" textlink="">
      <xdr:nvSpPr>
        <xdr:cNvPr id="79" name="議会費該当値テキスト"/>
        <xdr:cNvSpPr txBox="1"/>
      </xdr:nvSpPr>
      <xdr:spPr>
        <a:xfrm>
          <a:off x="4686300" y="60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25349</xdr:rowOff>
    </xdr:from>
    <xdr:to>
      <xdr:col>20</xdr:col>
      <xdr:colOff>38100</xdr:colOff>
      <xdr:row>34</xdr:row>
      <xdr:rowOff>126949</xdr:rowOff>
    </xdr:to>
    <xdr:sp macro="" textlink="">
      <xdr:nvSpPr>
        <xdr:cNvPr id="80" name="楕円 79"/>
        <xdr:cNvSpPr/>
      </xdr:nvSpPr>
      <xdr:spPr>
        <a:xfrm>
          <a:off x="3746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143476</xdr:rowOff>
    </xdr:from>
    <xdr:ext cx="469744" cy="259045"/>
    <xdr:sp macro="" textlink="">
      <xdr:nvSpPr>
        <xdr:cNvPr id="81" name="テキスト ボックス 80"/>
        <xdr:cNvSpPr txBox="1"/>
      </xdr:nvSpPr>
      <xdr:spPr>
        <a:xfrm>
          <a:off x="3562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2" name="楕円 81"/>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17289</xdr:rowOff>
    </xdr:from>
    <xdr:ext cx="469744" cy="259045"/>
    <xdr:sp macro="" textlink="">
      <xdr:nvSpPr>
        <xdr:cNvPr id="83" name="テキスト ボックス 82"/>
        <xdr:cNvSpPr txBox="1"/>
      </xdr:nvSpPr>
      <xdr:spPr>
        <a:xfrm>
          <a:off x="2673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150622</xdr:rowOff>
    </xdr:from>
    <xdr:to>
      <xdr:col>10</xdr:col>
      <xdr:colOff>165100</xdr:colOff>
      <xdr:row>34</xdr:row>
      <xdr:rowOff>80772</xdr:rowOff>
    </xdr:to>
    <xdr:sp macro="" textlink="">
      <xdr:nvSpPr>
        <xdr:cNvPr id="84" name="楕円 83"/>
        <xdr:cNvSpPr/>
      </xdr:nvSpPr>
      <xdr:spPr>
        <a:xfrm>
          <a:off x="1968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97299</xdr:rowOff>
    </xdr:from>
    <xdr:ext cx="469744" cy="259045"/>
    <xdr:sp macro="" textlink="">
      <xdr:nvSpPr>
        <xdr:cNvPr id="85" name="テキスト ボックス 84"/>
        <xdr:cNvSpPr txBox="1"/>
      </xdr:nvSpPr>
      <xdr:spPr>
        <a:xfrm>
          <a:off x="1784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6" name="楕円 85"/>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7" name="テキスト ボックス 86"/>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99" name="直線コネクタ 98"/>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0" name="テキスト ボックス 99"/>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2" name="テキスト ボックス 101"/>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3" name="直線コネクタ 102"/>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4" name="テキスト ボックス 103"/>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7" name="直線コネクタ 106"/>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8" name="テキスト ボックス 107"/>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9" name="直線コネクタ 108"/>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0" name="テキスト ボックス 109"/>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1" name="直線コネクタ 110"/>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2" name="テキスト ボックス 111"/>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121641</xdr:rowOff>
    </xdr:from>
    <xdr:to>
      <xdr:col>24</xdr:col>
      <xdr:colOff>62865</xdr:colOff>
      <xdr:row>58</xdr:row>
      <xdr:rowOff>171132</xdr:rowOff>
    </xdr:to>
    <xdr:cxnSp macro="">
      <xdr:nvCxnSpPr>
        <xdr:cNvPr id="116" name="直線コネクタ 115"/>
        <xdr:cNvCxnSpPr/>
      </xdr:nvCxnSpPr>
      <xdr:spPr>
        <a:xfrm flipV="1">
          <a:off x="4633595" y="9037041"/>
          <a:ext cx="1270" cy="107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3509</xdr:rowOff>
    </xdr:from>
    <xdr:ext cx="534377" cy="259045"/>
    <xdr:sp macro="" textlink="">
      <xdr:nvSpPr>
        <xdr:cNvPr id="117" name="総務費最小値テキスト"/>
        <xdr:cNvSpPr txBox="1"/>
      </xdr:nvSpPr>
      <xdr:spPr>
        <a:xfrm>
          <a:off x="4686300" y="101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171132</xdr:rowOff>
    </xdr:from>
    <xdr:to>
      <xdr:col>24</xdr:col>
      <xdr:colOff>152400</xdr:colOff>
      <xdr:row>58</xdr:row>
      <xdr:rowOff>171132</xdr:rowOff>
    </xdr:to>
    <xdr:cxnSp macro="">
      <xdr:nvCxnSpPr>
        <xdr:cNvPr id="118" name="直線コネクタ 117"/>
        <xdr:cNvCxnSpPr/>
      </xdr:nvCxnSpPr>
      <xdr:spPr>
        <a:xfrm>
          <a:off x="4546600" y="1011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68318</xdr:rowOff>
    </xdr:from>
    <xdr:ext cx="599010" cy="259045"/>
    <xdr:sp macro="" textlink="">
      <xdr:nvSpPr>
        <xdr:cNvPr id="119" name="総務費最大値テキスト"/>
        <xdr:cNvSpPr txBox="1"/>
      </xdr:nvSpPr>
      <xdr:spPr>
        <a:xfrm>
          <a:off x="4686300" y="881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121641</xdr:rowOff>
    </xdr:from>
    <xdr:to>
      <xdr:col>24</xdr:col>
      <xdr:colOff>152400</xdr:colOff>
      <xdr:row>52</xdr:row>
      <xdr:rowOff>121641</xdr:rowOff>
    </xdr:to>
    <xdr:cxnSp macro="">
      <xdr:nvCxnSpPr>
        <xdr:cNvPr id="120" name="直線コネクタ 119"/>
        <xdr:cNvCxnSpPr/>
      </xdr:nvCxnSpPr>
      <xdr:spPr>
        <a:xfrm>
          <a:off x="4546600" y="903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149272</xdr:rowOff>
    </xdr:from>
    <xdr:to>
      <xdr:col>24</xdr:col>
      <xdr:colOff>63500</xdr:colOff>
      <xdr:row>58</xdr:row>
      <xdr:rowOff>4083</xdr:rowOff>
    </xdr:to>
    <xdr:cxnSp macro="">
      <xdr:nvCxnSpPr>
        <xdr:cNvPr id="121" name="直線コネクタ 120"/>
        <xdr:cNvCxnSpPr/>
      </xdr:nvCxnSpPr>
      <xdr:spPr>
        <a:xfrm flipV="1">
          <a:off x="3797300" y="9921922"/>
          <a:ext cx="8382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14208</xdr:rowOff>
    </xdr:from>
    <xdr:ext cx="534377" cy="259045"/>
    <xdr:sp macro="" textlink="">
      <xdr:nvSpPr>
        <xdr:cNvPr id="122" name="総務費平均値テキスト"/>
        <xdr:cNvSpPr txBox="1"/>
      </xdr:nvSpPr>
      <xdr:spPr>
        <a:xfrm>
          <a:off x="4686300" y="96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162781</xdr:rowOff>
    </xdr:from>
    <xdr:to>
      <xdr:col>24</xdr:col>
      <xdr:colOff>114300</xdr:colOff>
      <xdr:row>57</xdr:row>
      <xdr:rowOff>92931</xdr:rowOff>
    </xdr:to>
    <xdr:sp macro="" textlink="">
      <xdr:nvSpPr>
        <xdr:cNvPr id="123" name="フローチャート: 判断 122"/>
        <xdr:cNvSpPr/>
      </xdr:nvSpPr>
      <xdr:spPr>
        <a:xfrm>
          <a:off x="4584700" y="97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4083</xdr:rowOff>
    </xdr:from>
    <xdr:to>
      <xdr:col>19</xdr:col>
      <xdr:colOff>177800</xdr:colOff>
      <xdr:row>58</xdr:row>
      <xdr:rowOff>59504</xdr:rowOff>
    </xdr:to>
    <xdr:cxnSp macro="">
      <xdr:nvCxnSpPr>
        <xdr:cNvPr id="124" name="直線コネクタ 123"/>
        <xdr:cNvCxnSpPr/>
      </xdr:nvCxnSpPr>
      <xdr:spPr>
        <a:xfrm flipV="1">
          <a:off x="2908300" y="9948183"/>
          <a:ext cx="889000" cy="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49838</xdr:rowOff>
    </xdr:from>
    <xdr:to>
      <xdr:col>20</xdr:col>
      <xdr:colOff>38100</xdr:colOff>
      <xdr:row>57</xdr:row>
      <xdr:rowOff>151438</xdr:rowOff>
    </xdr:to>
    <xdr:sp macro="" textlink="">
      <xdr:nvSpPr>
        <xdr:cNvPr id="125" name="フローチャート: 判断 124"/>
        <xdr:cNvSpPr/>
      </xdr:nvSpPr>
      <xdr:spPr>
        <a:xfrm>
          <a:off x="3746500" y="982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167965</xdr:rowOff>
    </xdr:from>
    <xdr:ext cx="534377" cy="259045"/>
    <xdr:sp macro="" textlink="">
      <xdr:nvSpPr>
        <xdr:cNvPr id="126" name="テキスト ボックス 125"/>
        <xdr:cNvSpPr txBox="1"/>
      </xdr:nvSpPr>
      <xdr:spPr>
        <a:xfrm>
          <a:off x="3530111" y="95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42617</xdr:rowOff>
    </xdr:from>
    <xdr:to>
      <xdr:col>15</xdr:col>
      <xdr:colOff>50800</xdr:colOff>
      <xdr:row>58</xdr:row>
      <xdr:rowOff>59504</xdr:rowOff>
    </xdr:to>
    <xdr:cxnSp macro="">
      <xdr:nvCxnSpPr>
        <xdr:cNvPr id="127" name="直線コネクタ 126"/>
        <xdr:cNvCxnSpPr/>
      </xdr:nvCxnSpPr>
      <xdr:spPr>
        <a:xfrm>
          <a:off x="2019300" y="9815267"/>
          <a:ext cx="889000" cy="18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22134</xdr:rowOff>
    </xdr:from>
    <xdr:to>
      <xdr:col>15</xdr:col>
      <xdr:colOff>101600</xdr:colOff>
      <xdr:row>57</xdr:row>
      <xdr:rowOff>123734</xdr:rowOff>
    </xdr:to>
    <xdr:sp macro="" textlink="">
      <xdr:nvSpPr>
        <xdr:cNvPr id="128" name="フローチャート: 判断 127"/>
        <xdr:cNvSpPr/>
      </xdr:nvSpPr>
      <xdr:spPr>
        <a:xfrm>
          <a:off x="2857500" y="979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140261</xdr:rowOff>
    </xdr:from>
    <xdr:ext cx="534377" cy="259045"/>
    <xdr:sp macro="" textlink="">
      <xdr:nvSpPr>
        <xdr:cNvPr id="129" name="テキスト ボックス 128"/>
        <xdr:cNvSpPr txBox="1"/>
      </xdr:nvSpPr>
      <xdr:spPr>
        <a:xfrm>
          <a:off x="2641111" y="95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162175</xdr:rowOff>
    </xdr:from>
    <xdr:to>
      <xdr:col>10</xdr:col>
      <xdr:colOff>114300</xdr:colOff>
      <xdr:row>57</xdr:row>
      <xdr:rowOff>42617</xdr:rowOff>
    </xdr:to>
    <xdr:cxnSp macro="">
      <xdr:nvCxnSpPr>
        <xdr:cNvPr id="130" name="直線コネクタ 129"/>
        <xdr:cNvCxnSpPr/>
      </xdr:nvCxnSpPr>
      <xdr:spPr>
        <a:xfrm>
          <a:off x="1130300" y="8734675"/>
          <a:ext cx="889000" cy="108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36708</xdr:rowOff>
    </xdr:from>
    <xdr:to>
      <xdr:col>10</xdr:col>
      <xdr:colOff>165100</xdr:colOff>
      <xdr:row>57</xdr:row>
      <xdr:rowOff>138308</xdr:rowOff>
    </xdr:to>
    <xdr:sp macro="" textlink="">
      <xdr:nvSpPr>
        <xdr:cNvPr id="131" name="フローチャート: 判断 130"/>
        <xdr:cNvSpPr/>
      </xdr:nvSpPr>
      <xdr:spPr>
        <a:xfrm>
          <a:off x="1968500" y="98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129435</xdr:rowOff>
    </xdr:from>
    <xdr:ext cx="534377" cy="259045"/>
    <xdr:sp macro="" textlink="">
      <xdr:nvSpPr>
        <xdr:cNvPr id="132" name="テキスト ボックス 131"/>
        <xdr:cNvSpPr txBox="1"/>
      </xdr:nvSpPr>
      <xdr:spPr>
        <a:xfrm>
          <a:off x="1752111" y="99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137263</xdr:rowOff>
    </xdr:from>
    <xdr:to>
      <xdr:col>6</xdr:col>
      <xdr:colOff>38100</xdr:colOff>
      <xdr:row>57</xdr:row>
      <xdr:rowOff>67413</xdr:rowOff>
    </xdr:to>
    <xdr:sp macro="" textlink="">
      <xdr:nvSpPr>
        <xdr:cNvPr id="133" name="フローチャート: 判断 132"/>
        <xdr:cNvSpPr/>
      </xdr:nvSpPr>
      <xdr:spPr>
        <a:xfrm>
          <a:off x="1079500" y="973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58540</xdr:rowOff>
    </xdr:from>
    <xdr:ext cx="534377" cy="259045"/>
    <xdr:sp macro="" textlink="">
      <xdr:nvSpPr>
        <xdr:cNvPr id="134" name="テキスト ボックス 133"/>
        <xdr:cNvSpPr txBox="1"/>
      </xdr:nvSpPr>
      <xdr:spPr>
        <a:xfrm>
          <a:off x="863111" y="98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98472</xdr:rowOff>
    </xdr:from>
    <xdr:to>
      <xdr:col>24</xdr:col>
      <xdr:colOff>114300</xdr:colOff>
      <xdr:row>58</xdr:row>
      <xdr:rowOff>28622</xdr:rowOff>
    </xdr:to>
    <xdr:sp macro="" textlink="">
      <xdr:nvSpPr>
        <xdr:cNvPr id="140" name="楕円 139"/>
        <xdr:cNvSpPr/>
      </xdr:nvSpPr>
      <xdr:spPr>
        <a:xfrm>
          <a:off x="4584700" y="98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76899</xdr:rowOff>
    </xdr:from>
    <xdr:ext cx="534377" cy="259045"/>
    <xdr:sp macro="" textlink="">
      <xdr:nvSpPr>
        <xdr:cNvPr id="141" name="総務費該当値テキスト"/>
        <xdr:cNvSpPr txBox="1"/>
      </xdr:nvSpPr>
      <xdr:spPr>
        <a:xfrm>
          <a:off x="4686300" y="98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124733</xdr:rowOff>
    </xdr:from>
    <xdr:to>
      <xdr:col>20</xdr:col>
      <xdr:colOff>38100</xdr:colOff>
      <xdr:row>58</xdr:row>
      <xdr:rowOff>54883</xdr:rowOff>
    </xdr:to>
    <xdr:sp macro="" textlink="">
      <xdr:nvSpPr>
        <xdr:cNvPr id="142" name="楕円 141"/>
        <xdr:cNvSpPr/>
      </xdr:nvSpPr>
      <xdr:spPr>
        <a:xfrm>
          <a:off x="3746500" y="98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46010</xdr:rowOff>
    </xdr:from>
    <xdr:ext cx="534377" cy="259045"/>
    <xdr:sp macro="" textlink="">
      <xdr:nvSpPr>
        <xdr:cNvPr id="143" name="テキスト ボックス 142"/>
        <xdr:cNvSpPr txBox="1"/>
      </xdr:nvSpPr>
      <xdr:spPr>
        <a:xfrm>
          <a:off x="3530111" y="9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8704</xdr:rowOff>
    </xdr:from>
    <xdr:to>
      <xdr:col>15</xdr:col>
      <xdr:colOff>101600</xdr:colOff>
      <xdr:row>58</xdr:row>
      <xdr:rowOff>110304</xdr:rowOff>
    </xdr:to>
    <xdr:sp macro="" textlink="">
      <xdr:nvSpPr>
        <xdr:cNvPr id="144" name="楕円 143"/>
        <xdr:cNvSpPr/>
      </xdr:nvSpPr>
      <xdr:spPr>
        <a:xfrm>
          <a:off x="2857500" y="99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101431</xdr:rowOff>
    </xdr:from>
    <xdr:ext cx="534377" cy="259045"/>
    <xdr:sp macro="" textlink="">
      <xdr:nvSpPr>
        <xdr:cNvPr id="145" name="テキスト ボックス 144"/>
        <xdr:cNvSpPr txBox="1"/>
      </xdr:nvSpPr>
      <xdr:spPr>
        <a:xfrm>
          <a:off x="2641111" y="100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163267</xdr:rowOff>
    </xdr:from>
    <xdr:to>
      <xdr:col>10</xdr:col>
      <xdr:colOff>165100</xdr:colOff>
      <xdr:row>57</xdr:row>
      <xdr:rowOff>93417</xdr:rowOff>
    </xdr:to>
    <xdr:sp macro="" textlink="">
      <xdr:nvSpPr>
        <xdr:cNvPr id="146" name="楕円 145"/>
        <xdr:cNvSpPr/>
      </xdr:nvSpPr>
      <xdr:spPr>
        <a:xfrm>
          <a:off x="1968500" y="97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109944</xdr:rowOff>
    </xdr:from>
    <xdr:ext cx="534377" cy="259045"/>
    <xdr:sp macro="" textlink="">
      <xdr:nvSpPr>
        <xdr:cNvPr id="147" name="テキスト ボックス 146"/>
        <xdr:cNvSpPr txBox="1"/>
      </xdr:nvSpPr>
      <xdr:spPr>
        <a:xfrm>
          <a:off x="1752111" y="95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111375</xdr:rowOff>
    </xdr:from>
    <xdr:to>
      <xdr:col>6</xdr:col>
      <xdr:colOff>38100</xdr:colOff>
      <xdr:row>51</xdr:row>
      <xdr:rowOff>41525</xdr:rowOff>
    </xdr:to>
    <xdr:sp macro="" textlink="">
      <xdr:nvSpPr>
        <xdr:cNvPr id="148" name="楕円 147"/>
        <xdr:cNvSpPr/>
      </xdr:nvSpPr>
      <xdr:spPr>
        <a:xfrm>
          <a:off x="1079500" y="8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58052</xdr:rowOff>
    </xdr:from>
    <xdr:ext cx="599010" cy="259045"/>
    <xdr:sp macro="" textlink="">
      <xdr:nvSpPr>
        <xdr:cNvPr id="149" name="テキスト ボックス 148"/>
        <xdr:cNvSpPr txBox="1"/>
      </xdr:nvSpPr>
      <xdr:spPr>
        <a:xfrm>
          <a:off x="830795" y="84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6" name="直線コネクタ 175"/>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7"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8" name="直線コネクタ 177"/>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9"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80" name="直線コネクタ 179"/>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147865</xdr:rowOff>
    </xdr:from>
    <xdr:to>
      <xdr:col>24</xdr:col>
      <xdr:colOff>63500</xdr:colOff>
      <xdr:row>74</xdr:row>
      <xdr:rowOff>3411</xdr:rowOff>
    </xdr:to>
    <xdr:cxnSp macro="">
      <xdr:nvCxnSpPr>
        <xdr:cNvPr id="181" name="直線コネクタ 180"/>
        <xdr:cNvCxnSpPr/>
      </xdr:nvCxnSpPr>
      <xdr:spPr>
        <a:xfrm flipV="1">
          <a:off x="3797300" y="12663715"/>
          <a:ext cx="8382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82"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83" name="フローチャート: 判断 182"/>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3411</xdr:rowOff>
    </xdr:from>
    <xdr:to>
      <xdr:col>19</xdr:col>
      <xdr:colOff>177800</xdr:colOff>
      <xdr:row>74</xdr:row>
      <xdr:rowOff>20958</xdr:rowOff>
    </xdr:to>
    <xdr:cxnSp macro="">
      <xdr:nvCxnSpPr>
        <xdr:cNvPr id="184" name="直線コネクタ 183"/>
        <xdr:cNvCxnSpPr/>
      </xdr:nvCxnSpPr>
      <xdr:spPr>
        <a:xfrm flipV="1">
          <a:off x="2908300" y="1269071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5" name="フローチャート: 判断 184"/>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6" name="テキスト ボックス 185"/>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20958</xdr:rowOff>
    </xdr:from>
    <xdr:to>
      <xdr:col>15</xdr:col>
      <xdr:colOff>50800</xdr:colOff>
      <xdr:row>74</xdr:row>
      <xdr:rowOff>63674</xdr:rowOff>
    </xdr:to>
    <xdr:cxnSp macro="">
      <xdr:nvCxnSpPr>
        <xdr:cNvPr id="187" name="直線コネクタ 186"/>
        <xdr:cNvCxnSpPr/>
      </xdr:nvCxnSpPr>
      <xdr:spPr>
        <a:xfrm flipV="1">
          <a:off x="2019300" y="12708258"/>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8" name="フローチャート: 判断 187"/>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9" name="テキスト ボックス 188"/>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63674</xdr:rowOff>
    </xdr:from>
    <xdr:to>
      <xdr:col>10</xdr:col>
      <xdr:colOff>114300</xdr:colOff>
      <xdr:row>74</xdr:row>
      <xdr:rowOff>139536</xdr:rowOff>
    </xdr:to>
    <xdr:cxnSp macro="">
      <xdr:nvCxnSpPr>
        <xdr:cNvPr id="190" name="直線コネクタ 189"/>
        <xdr:cNvCxnSpPr/>
      </xdr:nvCxnSpPr>
      <xdr:spPr>
        <a:xfrm flipV="1">
          <a:off x="1130300" y="12750974"/>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91" name="フローチャート: 判断 190"/>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92" name="テキスト ボックス 191"/>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93" name="フローチャート: 判断 192"/>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4" name="テキスト ボックス 193"/>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97065</xdr:rowOff>
    </xdr:from>
    <xdr:to>
      <xdr:col>24</xdr:col>
      <xdr:colOff>114300</xdr:colOff>
      <xdr:row>74</xdr:row>
      <xdr:rowOff>27215</xdr:rowOff>
    </xdr:to>
    <xdr:sp macro="" textlink="">
      <xdr:nvSpPr>
        <xdr:cNvPr id="200" name="楕円 199"/>
        <xdr:cNvSpPr/>
      </xdr:nvSpPr>
      <xdr:spPr>
        <a:xfrm>
          <a:off x="4584700" y="126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119942</xdr:rowOff>
    </xdr:from>
    <xdr:ext cx="599010" cy="259045"/>
    <xdr:sp macro="" textlink="">
      <xdr:nvSpPr>
        <xdr:cNvPr id="201" name="民生費該当値テキスト"/>
        <xdr:cNvSpPr txBox="1"/>
      </xdr:nvSpPr>
      <xdr:spPr>
        <a:xfrm>
          <a:off x="4686300" y="1246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124061</xdr:rowOff>
    </xdr:from>
    <xdr:to>
      <xdr:col>20</xdr:col>
      <xdr:colOff>38100</xdr:colOff>
      <xdr:row>74</xdr:row>
      <xdr:rowOff>54211</xdr:rowOff>
    </xdr:to>
    <xdr:sp macro="" textlink="">
      <xdr:nvSpPr>
        <xdr:cNvPr id="202" name="楕円 201"/>
        <xdr:cNvSpPr/>
      </xdr:nvSpPr>
      <xdr:spPr>
        <a:xfrm>
          <a:off x="3746500" y="126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70738</xdr:rowOff>
    </xdr:from>
    <xdr:ext cx="599010" cy="259045"/>
    <xdr:sp macro="" textlink="">
      <xdr:nvSpPr>
        <xdr:cNvPr id="203" name="テキスト ボックス 202"/>
        <xdr:cNvSpPr txBox="1"/>
      </xdr:nvSpPr>
      <xdr:spPr>
        <a:xfrm>
          <a:off x="3497795" y="124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141608</xdr:rowOff>
    </xdr:from>
    <xdr:to>
      <xdr:col>15</xdr:col>
      <xdr:colOff>101600</xdr:colOff>
      <xdr:row>74</xdr:row>
      <xdr:rowOff>71758</xdr:rowOff>
    </xdr:to>
    <xdr:sp macro="" textlink="">
      <xdr:nvSpPr>
        <xdr:cNvPr id="204" name="楕円 203"/>
        <xdr:cNvSpPr/>
      </xdr:nvSpPr>
      <xdr:spPr>
        <a:xfrm>
          <a:off x="28575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88285</xdr:rowOff>
    </xdr:from>
    <xdr:ext cx="599010" cy="259045"/>
    <xdr:sp macro="" textlink="">
      <xdr:nvSpPr>
        <xdr:cNvPr id="205" name="テキスト ボックス 204"/>
        <xdr:cNvSpPr txBox="1"/>
      </xdr:nvSpPr>
      <xdr:spPr>
        <a:xfrm>
          <a:off x="2608795" y="124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12874</xdr:rowOff>
    </xdr:from>
    <xdr:to>
      <xdr:col>10</xdr:col>
      <xdr:colOff>165100</xdr:colOff>
      <xdr:row>74</xdr:row>
      <xdr:rowOff>114474</xdr:rowOff>
    </xdr:to>
    <xdr:sp macro="" textlink="">
      <xdr:nvSpPr>
        <xdr:cNvPr id="206" name="楕円 205"/>
        <xdr:cNvSpPr/>
      </xdr:nvSpPr>
      <xdr:spPr>
        <a:xfrm>
          <a:off x="1968500" y="127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131001</xdr:rowOff>
    </xdr:from>
    <xdr:ext cx="599010" cy="259045"/>
    <xdr:sp macro="" textlink="">
      <xdr:nvSpPr>
        <xdr:cNvPr id="207" name="テキスト ボックス 206"/>
        <xdr:cNvSpPr txBox="1"/>
      </xdr:nvSpPr>
      <xdr:spPr>
        <a:xfrm>
          <a:off x="1719795" y="124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88736</xdr:rowOff>
    </xdr:from>
    <xdr:to>
      <xdr:col>6</xdr:col>
      <xdr:colOff>38100</xdr:colOff>
      <xdr:row>75</xdr:row>
      <xdr:rowOff>18886</xdr:rowOff>
    </xdr:to>
    <xdr:sp macro="" textlink="">
      <xdr:nvSpPr>
        <xdr:cNvPr id="208" name="楕円 207"/>
        <xdr:cNvSpPr/>
      </xdr:nvSpPr>
      <xdr:spPr>
        <a:xfrm>
          <a:off x="1079500" y="12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35413</xdr:rowOff>
    </xdr:from>
    <xdr:ext cx="599010" cy="259045"/>
    <xdr:sp macro="" textlink="">
      <xdr:nvSpPr>
        <xdr:cNvPr id="209" name="テキスト ボックス 208"/>
        <xdr:cNvSpPr txBox="1"/>
      </xdr:nvSpPr>
      <xdr:spPr>
        <a:xfrm>
          <a:off x="830795" y="125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6" name="直線コネクタ 235"/>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7"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8" name="直線コネクタ 237"/>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9"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40" name="直線コネクタ 239"/>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136565</xdr:rowOff>
    </xdr:from>
    <xdr:to>
      <xdr:col>24</xdr:col>
      <xdr:colOff>63500</xdr:colOff>
      <xdr:row>98</xdr:row>
      <xdr:rowOff>168373</xdr:rowOff>
    </xdr:to>
    <xdr:cxnSp macro="">
      <xdr:nvCxnSpPr>
        <xdr:cNvPr id="241" name="直線コネクタ 240"/>
        <xdr:cNvCxnSpPr/>
      </xdr:nvCxnSpPr>
      <xdr:spPr>
        <a:xfrm flipV="1">
          <a:off x="3797300" y="16938665"/>
          <a:ext cx="8382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42"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43" name="フローチャート: 判断 242"/>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168373</xdr:rowOff>
    </xdr:from>
    <xdr:to>
      <xdr:col>19</xdr:col>
      <xdr:colOff>177800</xdr:colOff>
      <xdr:row>98</xdr:row>
      <xdr:rowOff>170545</xdr:rowOff>
    </xdr:to>
    <xdr:cxnSp macro="">
      <xdr:nvCxnSpPr>
        <xdr:cNvPr id="244" name="直線コネクタ 243"/>
        <xdr:cNvCxnSpPr/>
      </xdr:nvCxnSpPr>
      <xdr:spPr>
        <a:xfrm flipV="1">
          <a:off x="2908300" y="1697047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5" name="フローチャート: 判断 244"/>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6" name="テキスト ボックス 245"/>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162201</xdr:rowOff>
    </xdr:from>
    <xdr:to>
      <xdr:col>15</xdr:col>
      <xdr:colOff>50800</xdr:colOff>
      <xdr:row>98</xdr:row>
      <xdr:rowOff>170545</xdr:rowOff>
    </xdr:to>
    <xdr:cxnSp macro="">
      <xdr:nvCxnSpPr>
        <xdr:cNvPr id="247" name="直線コネクタ 246"/>
        <xdr:cNvCxnSpPr/>
      </xdr:nvCxnSpPr>
      <xdr:spPr>
        <a:xfrm>
          <a:off x="2019300" y="1696430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8" name="フローチャート: 判断 247"/>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9" name="テキスト ボックス 248"/>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162201</xdr:rowOff>
    </xdr:from>
    <xdr:to>
      <xdr:col>10</xdr:col>
      <xdr:colOff>114300</xdr:colOff>
      <xdr:row>98</xdr:row>
      <xdr:rowOff>168945</xdr:rowOff>
    </xdr:to>
    <xdr:cxnSp macro="">
      <xdr:nvCxnSpPr>
        <xdr:cNvPr id="250" name="直線コネクタ 249"/>
        <xdr:cNvCxnSpPr/>
      </xdr:nvCxnSpPr>
      <xdr:spPr>
        <a:xfrm flipV="1">
          <a:off x="1130300" y="1696430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51" name="フローチャート: 判断 250"/>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52" name="テキスト ボックス 251"/>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53" name="フローチャート: 判断 252"/>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4" name="テキスト ボックス 253"/>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85765</xdr:rowOff>
    </xdr:from>
    <xdr:to>
      <xdr:col>24</xdr:col>
      <xdr:colOff>114300</xdr:colOff>
      <xdr:row>99</xdr:row>
      <xdr:rowOff>15915</xdr:rowOff>
    </xdr:to>
    <xdr:sp macro="" textlink="">
      <xdr:nvSpPr>
        <xdr:cNvPr id="260" name="楕円 259"/>
        <xdr:cNvSpPr/>
      </xdr:nvSpPr>
      <xdr:spPr>
        <a:xfrm>
          <a:off x="4584700" y="168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64192</xdr:rowOff>
    </xdr:from>
    <xdr:ext cx="534377" cy="259045"/>
    <xdr:sp macro="" textlink="">
      <xdr:nvSpPr>
        <xdr:cNvPr id="261" name="衛生費該当値テキスト"/>
        <xdr:cNvSpPr txBox="1"/>
      </xdr:nvSpPr>
      <xdr:spPr>
        <a:xfrm>
          <a:off x="4686300" y="168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117573</xdr:rowOff>
    </xdr:from>
    <xdr:to>
      <xdr:col>20</xdr:col>
      <xdr:colOff>38100</xdr:colOff>
      <xdr:row>99</xdr:row>
      <xdr:rowOff>47723</xdr:rowOff>
    </xdr:to>
    <xdr:sp macro="" textlink="">
      <xdr:nvSpPr>
        <xdr:cNvPr id="262" name="楕円 261"/>
        <xdr:cNvSpPr/>
      </xdr:nvSpPr>
      <xdr:spPr>
        <a:xfrm>
          <a:off x="3746500" y="169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38850</xdr:rowOff>
    </xdr:from>
    <xdr:ext cx="534377" cy="259045"/>
    <xdr:sp macro="" textlink="">
      <xdr:nvSpPr>
        <xdr:cNvPr id="263" name="テキスト ボックス 262"/>
        <xdr:cNvSpPr txBox="1"/>
      </xdr:nvSpPr>
      <xdr:spPr>
        <a:xfrm>
          <a:off x="3530111" y="17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119745</xdr:rowOff>
    </xdr:from>
    <xdr:to>
      <xdr:col>15</xdr:col>
      <xdr:colOff>101600</xdr:colOff>
      <xdr:row>99</xdr:row>
      <xdr:rowOff>49895</xdr:rowOff>
    </xdr:to>
    <xdr:sp macro="" textlink="">
      <xdr:nvSpPr>
        <xdr:cNvPr id="264" name="楕円 263"/>
        <xdr:cNvSpPr/>
      </xdr:nvSpPr>
      <xdr:spPr>
        <a:xfrm>
          <a:off x="2857500" y="169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41022</xdr:rowOff>
    </xdr:from>
    <xdr:ext cx="534377" cy="259045"/>
    <xdr:sp macro="" textlink="">
      <xdr:nvSpPr>
        <xdr:cNvPr id="265" name="テキスト ボックス 264"/>
        <xdr:cNvSpPr txBox="1"/>
      </xdr:nvSpPr>
      <xdr:spPr>
        <a:xfrm>
          <a:off x="2641111" y="170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111401</xdr:rowOff>
    </xdr:from>
    <xdr:to>
      <xdr:col>10</xdr:col>
      <xdr:colOff>165100</xdr:colOff>
      <xdr:row>99</xdr:row>
      <xdr:rowOff>41551</xdr:rowOff>
    </xdr:to>
    <xdr:sp macro="" textlink="">
      <xdr:nvSpPr>
        <xdr:cNvPr id="266" name="楕円 265"/>
        <xdr:cNvSpPr/>
      </xdr:nvSpPr>
      <xdr:spPr>
        <a:xfrm>
          <a:off x="1968500" y="169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32678</xdr:rowOff>
    </xdr:from>
    <xdr:ext cx="534377" cy="259045"/>
    <xdr:sp macro="" textlink="">
      <xdr:nvSpPr>
        <xdr:cNvPr id="267" name="テキスト ボックス 266"/>
        <xdr:cNvSpPr txBox="1"/>
      </xdr:nvSpPr>
      <xdr:spPr>
        <a:xfrm>
          <a:off x="1752111" y="17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118145</xdr:rowOff>
    </xdr:from>
    <xdr:to>
      <xdr:col>6</xdr:col>
      <xdr:colOff>38100</xdr:colOff>
      <xdr:row>99</xdr:row>
      <xdr:rowOff>48295</xdr:rowOff>
    </xdr:to>
    <xdr:sp macro="" textlink="">
      <xdr:nvSpPr>
        <xdr:cNvPr id="268" name="楕円 267"/>
        <xdr:cNvSpPr/>
      </xdr:nvSpPr>
      <xdr:spPr>
        <a:xfrm>
          <a:off x="1079500" y="169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39422</xdr:rowOff>
    </xdr:from>
    <xdr:ext cx="534377" cy="259045"/>
    <xdr:sp macro="" textlink="">
      <xdr:nvSpPr>
        <xdr:cNvPr id="269" name="テキスト ボックス 268"/>
        <xdr:cNvSpPr txBox="1"/>
      </xdr:nvSpPr>
      <xdr:spPr>
        <a:xfrm>
          <a:off x="863111" y="1701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93" name="直線コネクタ 292"/>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6"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7" name="直線コネクタ 296"/>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18161</xdr:rowOff>
    </xdr:from>
    <xdr:to>
      <xdr:col>55</xdr:col>
      <xdr:colOff>0</xdr:colOff>
      <xdr:row>38</xdr:row>
      <xdr:rowOff>18542</xdr:rowOff>
    </xdr:to>
    <xdr:cxnSp macro="">
      <xdr:nvCxnSpPr>
        <xdr:cNvPr id="298" name="直線コネクタ 297"/>
        <xdr:cNvCxnSpPr/>
      </xdr:nvCxnSpPr>
      <xdr:spPr>
        <a:xfrm flipV="1">
          <a:off x="9639300" y="653326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9"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300" name="フローチャート: 判断 299"/>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2921</xdr:rowOff>
    </xdr:from>
    <xdr:to>
      <xdr:col>50</xdr:col>
      <xdr:colOff>114300</xdr:colOff>
      <xdr:row>38</xdr:row>
      <xdr:rowOff>18542</xdr:rowOff>
    </xdr:to>
    <xdr:cxnSp macro="">
      <xdr:nvCxnSpPr>
        <xdr:cNvPr id="301" name="直線コネクタ 300"/>
        <xdr:cNvCxnSpPr/>
      </xdr:nvCxnSpPr>
      <xdr:spPr>
        <a:xfrm>
          <a:off x="8750300" y="651802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302" name="フローチャート: 判断 301"/>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303" name="テキスト ボックス 302"/>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xdr:rowOff>
    </xdr:from>
    <xdr:to>
      <xdr:col>45</xdr:col>
      <xdr:colOff>177800</xdr:colOff>
      <xdr:row>38</xdr:row>
      <xdr:rowOff>12446</xdr:rowOff>
    </xdr:to>
    <xdr:cxnSp macro="">
      <xdr:nvCxnSpPr>
        <xdr:cNvPr id="304" name="直線コネクタ 303"/>
        <xdr:cNvCxnSpPr/>
      </xdr:nvCxnSpPr>
      <xdr:spPr>
        <a:xfrm flipV="1">
          <a:off x="7861300" y="65180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5" name="フローチャート: 判断 304"/>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6" name="テキスト ボックス 305"/>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12446</xdr:rowOff>
    </xdr:from>
    <xdr:to>
      <xdr:col>41</xdr:col>
      <xdr:colOff>50800</xdr:colOff>
      <xdr:row>38</xdr:row>
      <xdr:rowOff>16637</xdr:rowOff>
    </xdr:to>
    <xdr:cxnSp macro="">
      <xdr:nvCxnSpPr>
        <xdr:cNvPr id="307" name="直線コネクタ 306"/>
        <xdr:cNvCxnSpPr/>
      </xdr:nvCxnSpPr>
      <xdr:spPr>
        <a:xfrm flipV="1">
          <a:off x="6972300" y="652754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8" name="フローチャート: 判断 307"/>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9" name="テキスト ボックス 308"/>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10" name="フローチャート: 判断 309"/>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11" name="テキスト ボックス 310"/>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138811</xdr:rowOff>
    </xdr:from>
    <xdr:to>
      <xdr:col>55</xdr:col>
      <xdr:colOff>50800</xdr:colOff>
      <xdr:row>38</xdr:row>
      <xdr:rowOff>68961</xdr:rowOff>
    </xdr:to>
    <xdr:sp macro="" textlink="">
      <xdr:nvSpPr>
        <xdr:cNvPr id="317" name="楕円 316"/>
        <xdr:cNvSpPr/>
      </xdr:nvSpPr>
      <xdr:spPr>
        <a:xfrm>
          <a:off x="104267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117238</xdr:rowOff>
    </xdr:from>
    <xdr:ext cx="378565" cy="259045"/>
    <xdr:sp macro="" textlink="">
      <xdr:nvSpPr>
        <xdr:cNvPr id="318" name="労働費該当値テキスト"/>
        <xdr:cNvSpPr txBox="1"/>
      </xdr:nvSpPr>
      <xdr:spPr>
        <a:xfrm>
          <a:off x="10528300" y="646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139192</xdr:rowOff>
    </xdr:from>
    <xdr:to>
      <xdr:col>50</xdr:col>
      <xdr:colOff>165100</xdr:colOff>
      <xdr:row>38</xdr:row>
      <xdr:rowOff>69342</xdr:rowOff>
    </xdr:to>
    <xdr:sp macro="" textlink="">
      <xdr:nvSpPr>
        <xdr:cNvPr id="319" name="楕円 318"/>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60469</xdr:rowOff>
    </xdr:from>
    <xdr:ext cx="378565" cy="259045"/>
    <xdr:sp macro="" textlink="">
      <xdr:nvSpPr>
        <xdr:cNvPr id="320" name="テキスト ボックス 319"/>
        <xdr:cNvSpPr txBox="1"/>
      </xdr:nvSpPr>
      <xdr:spPr>
        <a:xfrm>
          <a:off x="9450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123571</xdr:rowOff>
    </xdr:from>
    <xdr:to>
      <xdr:col>46</xdr:col>
      <xdr:colOff>38100</xdr:colOff>
      <xdr:row>38</xdr:row>
      <xdr:rowOff>53721</xdr:rowOff>
    </xdr:to>
    <xdr:sp macro="" textlink="">
      <xdr:nvSpPr>
        <xdr:cNvPr id="321" name="楕円 320"/>
        <xdr:cNvSpPr/>
      </xdr:nvSpPr>
      <xdr:spPr>
        <a:xfrm>
          <a:off x="8699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44848</xdr:rowOff>
    </xdr:from>
    <xdr:ext cx="378565" cy="259045"/>
    <xdr:sp macro="" textlink="">
      <xdr:nvSpPr>
        <xdr:cNvPr id="322" name="テキスト ボックス 321"/>
        <xdr:cNvSpPr txBox="1"/>
      </xdr:nvSpPr>
      <xdr:spPr>
        <a:xfrm>
          <a:off x="8561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133096</xdr:rowOff>
    </xdr:from>
    <xdr:to>
      <xdr:col>41</xdr:col>
      <xdr:colOff>101600</xdr:colOff>
      <xdr:row>38</xdr:row>
      <xdr:rowOff>63246</xdr:rowOff>
    </xdr:to>
    <xdr:sp macro="" textlink="">
      <xdr:nvSpPr>
        <xdr:cNvPr id="323" name="楕円 322"/>
        <xdr:cNvSpPr/>
      </xdr:nvSpPr>
      <xdr:spPr>
        <a:xfrm>
          <a:off x="781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54373</xdr:rowOff>
    </xdr:from>
    <xdr:ext cx="378565" cy="259045"/>
    <xdr:sp macro="" textlink="">
      <xdr:nvSpPr>
        <xdr:cNvPr id="324" name="テキスト ボックス 323"/>
        <xdr:cNvSpPr txBox="1"/>
      </xdr:nvSpPr>
      <xdr:spPr>
        <a:xfrm>
          <a:off x="7672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137287</xdr:rowOff>
    </xdr:from>
    <xdr:to>
      <xdr:col>36</xdr:col>
      <xdr:colOff>165100</xdr:colOff>
      <xdr:row>38</xdr:row>
      <xdr:rowOff>67437</xdr:rowOff>
    </xdr:to>
    <xdr:sp macro="" textlink="">
      <xdr:nvSpPr>
        <xdr:cNvPr id="325" name="楕円 324"/>
        <xdr:cNvSpPr/>
      </xdr:nvSpPr>
      <xdr:spPr>
        <a:xfrm>
          <a:off x="6921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58564</xdr:rowOff>
    </xdr:from>
    <xdr:ext cx="378565" cy="259045"/>
    <xdr:sp macro="" textlink="">
      <xdr:nvSpPr>
        <xdr:cNvPr id="326" name="テキスト ボックス 325"/>
        <xdr:cNvSpPr txBox="1"/>
      </xdr:nvSpPr>
      <xdr:spPr>
        <a:xfrm>
          <a:off x="6783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50" name="直線コネクタ 349"/>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51"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52" name="直線コネクタ 351"/>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53"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4" name="直線コネクタ 353"/>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14980</xdr:rowOff>
    </xdr:from>
    <xdr:to>
      <xdr:col>55</xdr:col>
      <xdr:colOff>0</xdr:colOff>
      <xdr:row>59</xdr:row>
      <xdr:rowOff>19304</xdr:rowOff>
    </xdr:to>
    <xdr:cxnSp macro="">
      <xdr:nvCxnSpPr>
        <xdr:cNvPr id="355" name="直線コネクタ 354"/>
        <xdr:cNvCxnSpPr/>
      </xdr:nvCxnSpPr>
      <xdr:spPr>
        <a:xfrm flipV="1">
          <a:off x="9639300" y="10130530"/>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6"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7" name="フローチャート: 判断 356"/>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17952</xdr:rowOff>
    </xdr:from>
    <xdr:to>
      <xdr:col>50</xdr:col>
      <xdr:colOff>114300</xdr:colOff>
      <xdr:row>59</xdr:row>
      <xdr:rowOff>19304</xdr:rowOff>
    </xdr:to>
    <xdr:cxnSp macro="">
      <xdr:nvCxnSpPr>
        <xdr:cNvPr id="358" name="直線コネクタ 357"/>
        <xdr:cNvCxnSpPr/>
      </xdr:nvCxnSpPr>
      <xdr:spPr>
        <a:xfrm>
          <a:off x="8750300" y="10133502"/>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9" name="フローチャート: 判断 358"/>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60" name="テキスト ボックス 359"/>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17952</xdr:rowOff>
    </xdr:from>
    <xdr:to>
      <xdr:col>45</xdr:col>
      <xdr:colOff>177800</xdr:colOff>
      <xdr:row>59</xdr:row>
      <xdr:rowOff>23095</xdr:rowOff>
    </xdr:to>
    <xdr:cxnSp macro="">
      <xdr:nvCxnSpPr>
        <xdr:cNvPr id="361" name="直線コネクタ 360"/>
        <xdr:cNvCxnSpPr/>
      </xdr:nvCxnSpPr>
      <xdr:spPr>
        <a:xfrm flipV="1">
          <a:off x="7861300" y="1013350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62" name="フローチャート: 判断 361"/>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63" name="テキスト ボックス 362"/>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20847</xdr:rowOff>
    </xdr:from>
    <xdr:to>
      <xdr:col>41</xdr:col>
      <xdr:colOff>50800</xdr:colOff>
      <xdr:row>59</xdr:row>
      <xdr:rowOff>23095</xdr:rowOff>
    </xdr:to>
    <xdr:cxnSp macro="">
      <xdr:nvCxnSpPr>
        <xdr:cNvPr id="364" name="直線コネクタ 363"/>
        <xdr:cNvCxnSpPr/>
      </xdr:nvCxnSpPr>
      <xdr:spPr>
        <a:xfrm>
          <a:off x="6972300" y="1013639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5" name="フローチャート: 判断 364"/>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6" name="テキスト ボックス 365"/>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7" name="フローチャート: 判断 366"/>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8" name="テキスト ボックス 367"/>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135630</xdr:rowOff>
    </xdr:from>
    <xdr:to>
      <xdr:col>55</xdr:col>
      <xdr:colOff>50800</xdr:colOff>
      <xdr:row>59</xdr:row>
      <xdr:rowOff>65780</xdr:rowOff>
    </xdr:to>
    <xdr:sp macro="" textlink="">
      <xdr:nvSpPr>
        <xdr:cNvPr id="374" name="楕円 373"/>
        <xdr:cNvSpPr/>
      </xdr:nvSpPr>
      <xdr:spPr>
        <a:xfrm>
          <a:off x="10426700" y="10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50557</xdr:rowOff>
    </xdr:from>
    <xdr:ext cx="469744" cy="259045"/>
    <xdr:sp macro="" textlink="">
      <xdr:nvSpPr>
        <xdr:cNvPr id="375" name="農林水産業費該当値テキスト"/>
        <xdr:cNvSpPr txBox="1"/>
      </xdr:nvSpPr>
      <xdr:spPr>
        <a:xfrm>
          <a:off x="10528300" y="9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139954</xdr:rowOff>
    </xdr:from>
    <xdr:to>
      <xdr:col>50</xdr:col>
      <xdr:colOff>165100</xdr:colOff>
      <xdr:row>59</xdr:row>
      <xdr:rowOff>70104</xdr:rowOff>
    </xdr:to>
    <xdr:sp macro="" textlink="">
      <xdr:nvSpPr>
        <xdr:cNvPr id="376" name="楕円 375"/>
        <xdr:cNvSpPr/>
      </xdr:nvSpPr>
      <xdr:spPr>
        <a:xfrm>
          <a:off x="9588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61231</xdr:rowOff>
    </xdr:from>
    <xdr:ext cx="469744" cy="259045"/>
    <xdr:sp macro="" textlink="">
      <xdr:nvSpPr>
        <xdr:cNvPr id="377" name="テキスト ボックス 376"/>
        <xdr:cNvSpPr txBox="1"/>
      </xdr:nvSpPr>
      <xdr:spPr>
        <a:xfrm>
          <a:off x="9404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138602</xdr:rowOff>
    </xdr:from>
    <xdr:to>
      <xdr:col>46</xdr:col>
      <xdr:colOff>38100</xdr:colOff>
      <xdr:row>59</xdr:row>
      <xdr:rowOff>68752</xdr:rowOff>
    </xdr:to>
    <xdr:sp macro="" textlink="">
      <xdr:nvSpPr>
        <xdr:cNvPr id="378" name="楕円 377"/>
        <xdr:cNvSpPr/>
      </xdr:nvSpPr>
      <xdr:spPr>
        <a:xfrm>
          <a:off x="8699500" y="100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59879</xdr:rowOff>
    </xdr:from>
    <xdr:ext cx="469744" cy="259045"/>
    <xdr:sp macro="" textlink="">
      <xdr:nvSpPr>
        <xdr:cNvPr id="379" name="テキスト ボックス 378"/>
        <xdr:cNvSpPr txBox="1"/>
      </xdr:nvSpPr>
      <xdr:spPr>
        <a:xfrm>
          <a:off x="8515428" y="101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143745</xdr:rowOff>
    </xdr:from>
    <xdr:to>
      <xdr:col>41</xdr:col>
      <xdr:colOff>101600</xdr:colOff>
      <xdr:row>59</xdr:row>
      <xdr:rowOff>73895</xdr:rowOff>
    </xdr:to>
    <xdr:sp macro="" textlink="">
      <xdr:nvSpPr>
        <xdr:cNvPr id="380" name="楕円 379"/>
        <xdr:cNvSpPr/>
      </xdr:nvSpPr>
      <xdr:spPr>
        <a:xfrm>
          <a:off x="7810500" y="10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65022</xdr:rowOff>
    </xdr:from>
    <xdr:ext cx="469744" cy="259045"/>
    <xdr:sp macro="" textlink="">
      <xdr:nvSpPr>
        <xdr:cNvPr id="381" name="テキスト ボックス 380"/>
        <xdr:cNvSpPr txBox="1"/>
      </xdr:nvSpPr>
      <xdr:spPr>
        <a:xfrm>
          <a:off x="7626428" y="101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141497</xdr:rowOff>
    </xdr:from>
    <xdr:to>
      <xdr:col>36</xdr:col>
      <xdr:colOff>165100</xdr:colOff>
      <xdr:row>59</xdr:row>
      <xdr:rowOff>71647</xdr:rowOff>
    </xdr:to>
    <xdr:sp macro="" textlink="">
      <xdr:nvSpPr>
        <xdr:cNvPr id="382" name="楕円 381"/>
        <xdr:cNvSpPr/>
      </xdr:nvSpPr>
      <xdr:spPr>
        <a:xfrm>
          <a:off x="6921500" y="100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62774</xdr:rowOff>
    </xdr:from>
    <xdr:ext cx="469744" cy="259045"/>
    <xdr:sp macro="" textlink="">
      <xdr:nvSpPr>
        <xdr:cNvPr id="383" name="テキスト ボックス 382"/>
        <xdr:cNvSpPr txBox="1"/>
      </xdr:nvSpPr>
      <xdr:spPr>
        <a:xfrm>
          <a:off x="6737428" y="101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7" name="直線コネクタ 406"/>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8"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9" name="直線コネクタ 408"/>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10"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11" name="直線コネクタ 410"/>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55194</xdr:rowOff>
    </xdr:from>
    <xdr:to>
      <xdr:col>55</xdr:col>
      <xdr:colOff>0</xdr:colOff>
      <xdr:row>77</xdr:row>
      <xdr:rowOff>164503</xdr:rowOff>
    </xdr:to>
    <xdr:cxnSp macro="">
      <xdr:nvCxnSpPr>
        <xdr:cNvPr id="412" name="直線コネクタ 411"/>
        <xdr:cNvCxnSpPr/>
      </xdr:nvCxnSpPr>
      <xdr:spPr>
        <a:xfrm flipV="1">
          <a:off x="9639300" y="13256844"/>
          <a:ext cx="838200" cy="1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13"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4" name="フローチャート: 判断 413"/>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163322</xdr:rowOff>
    </xdr:from>
    <xdr:to>
      <xdr:col>50</xdr:col>
      <xdr:colOff>114300</xdr:colOff>
      <xdr:row>77</xdr:row>
      <xdr:rowOff>164503</xdr:rowOff>
    </xdr:to>
    <xdr:cxnSp macro="">
      <xdr:nvCxnSpPr>
        <xdr:cNvPr id="415" name="直線コネクタ 414"/>
        <xdr:cNvCxnSpPr/>
      </xdr:nvCxnSpPr>
      <xdr:spPr>
        <a:xfrm>
          <a:off x="8750300" y="1336497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6" name="フローチャート: 判断 415"/>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7" name="テキスト ボックス 416"/>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161722</xdr:rowOff>
    </xdr:from>
    <xdr:to>
      <xdr:col>45</xdr:col>
      <xdr:colOff>177800</xdr:colOff>
      <xdr:row>77</xdr:row>
      <xdr:rowOff>163322</xdr:rowOff>
    </xdr:to>
    <xdr:cxnSp macro="">
      <xdr:nvCxnSpPr>
        <xdr:cNvPr id="418" name="直線コネクタ 417"/>
        <xdr:cNvCxnSpPr/>
      </xdr:nvCxnSpPr>
      <xdr:spPr>
        <a:xfrm>
          <a:off x="7861300" y="1336337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9" name="フローチャート: 判断 418"/>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20" name="テキスト ボックス 419"/>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161722</xdr:rowOff>
    </xdr:from>
    <xdr:to>
      <xdr:col>41</xdr:col>
      <xdr:colOff>50800</xdr:colOff>
      <xdr:row>78</xdr:row>
      <xdr:rowOff>19686</xdr:rowOff>
    </xdr:to>
    <xdr:cxnSp macro="">
      <xdr:nvCxnSpPr>
        <xdr:cNvPr id="421" name="直線コネクタ 420"/>
        <xdr:cNvCxnSpPr/>
      </xdr:nvCxnSpPr>
      <xdr:spPr>
        <a:xfrm flipV="1">
          <a:off x="6972300" y="1336337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22" name="フローチャート: 判断 421"/>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23" name="テキスト ボックス 422"/>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4" name="フローチャート: 判断 423"/>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5" name="テキスト ボックス 424"/>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4394</xdr:rowOff>
    </xdr:from>
    <xdr:to>
      <xdr:col>55</xdr:col>
      <xdr:colOff>50800</xdr:colOff>
      <xdr:row>77</xdr:row>
      <xdr:rowOff>105994</xdr:rowOff>
    </xdr:to>
    <xdr:sp macro="" textlink="">
      <xdr:nvSpPr>
        <xdr:cNvPr id="431" name="楕円 430"/>
        <xdr:cNvSpPr/>
      </xdr:nvSpPr>
      <xdr:spPr>
        <a:xfrm>
          <a:off x="10426700" y="132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27271</xdr:rowOff>
    </xdr:from>
    <xdr:ext cx="469744" cy="259045"/>
    <xdr:sp macro="" textlink="">
      <xdr:nvSpPr>
        <xdr:cNvPr id="432" name="商工費該当値テキスト"/>
        <xdr:cNvSpPr txBox="1"/>
      </xdr:nvSpPr>
      <xdr:spPr>
        <a:xfrm>
          <a:off x="10528300" y="130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113703</xdr:rowOff>
    </xdr:from>
    <xdr:to>
      <xdr:col>50</xdr:col>
      <xdr:colOff>165100</xdr:colOff>
      <xdr:row>78</xdr:row>
      <xdr:rowOff>43853</xdr:rowOff>
    </xdr:to>
    <xdr:sp macro="" textlink="">
      <xdr:nvSpPr>
        <xdr:cNvPr id="433" name="楕円 432"/>
        <xdr:cNvSpPr/>
      </xdr:nvSpPr>
      <xdr:spPr>
        <a:xfrm>
          <a:off x="9588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34980</xdr:rowOff>
    </xdr:from>
    <xdr:ext cx="469744" cy="259045"/>
    <xdr:sp macro="" textlink="">
      <xdr:nvSpPr>
        <xdr:cNvPr id="434" name="テキスト ボックス 433"/>
        <xdr:cNvSpPr txBox="1"/>
      </xdr:nvSpPr>
      <xdr:spPr>
        <a:xfrm>
          <a:off x="9404428"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112522</xdr:rowOff>
    </xdr:from>
    <xdr:to>
      <xdr:col>46</xdr:col>
      <xdr:colOff>38100</xdr:colOff>
      <xdr:row>78</xdr:row>
      <xdr:rowOff>42672</xdr:rowOff>
    </xdr:to>
    <xdr:sp macro="" textlink="">
      <xdr:nvSpPr>
        <xdr:cNvPr id="435" name="楕円 434"/>
        <xdr:cNvSpPr/>
      </xdr:nvSpPr>
      <xdr:spPr>
        <a:xfrm>
          <a:off x="8699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33799</xdr:rowOff>
    </xdr:from>
    <xdr:ext cx="469744" cy="259045"/>
    <xdr:sp macro="" textlink="">
      <xdr:nvSpPr>
        <xdr:cNvPr id="436" name="テキスト ボックス 435"/>
        <xdr:cNvSpPr txBox="1"/>
      </xdr:nvSpPr>
      <xdr:spPr>
        <a:xfrm>
          <a:off x="8515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110922</xdr:rowOff>
    </xdr:from>
    <xdr:to>
      <xdr:col>41</xdr:col>
      <xdr:colOff>101600</xdr:colOff>
      <xdr:row>78</xdr:row>
      <xdr:rowOff>41072</xdr:rowOff>
    </xdr:to>
    <xdr:sp macro="" textlink="">
      <xdr:nvSpPr>
        <xdr:cNvPr id="437" name="楕円 436"/>
        <xdr:cNvSpPr/>
      </xdr:nvSpPr>
      <xdr:spPr>
        <a:xfrm>
          <a:off x="7810500" y="133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32199</xdr:rowOff>
    </xdr:from>
    <xdr:ext cx="469744" cy="259045"/>
    <xdr:sp macro="" textlink="">
      <xdr:nvSpPr>
        <xdr:cNvPr id="438" name="テキスト ボックス 437"/>
        <xdr:cNvSpPr txBox="1"/>
      </xdr:nvSpPr>
      <xdr:spPr>
        <a:xfrm>
          <a:off x="7626428" y="134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140336</xdr:rowOff>
    </xdr:from>
    <xdr:to>
      <xdr:col>36</xdr:col>
      <xdr:colOff>165100</xdr:colOff>
      <xdr:row>78</xdr:row>
      <xdr:rowOff>70486</xdr:rowOff>
    </xdr:to>
    <xdr:sp macro="" textlink="">
      <xdr:nvSpPr>
        <xdr:cNvPr id="439" name="楕円 438"/>
        <xdr:cNvSpPr/>
      </xdr:nvSpPr>
      <xdr:spPr>
        <a:xfrm>
          <a:off x="6921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61613</xdr:rowOff>
    </xdr:from>
    <xdr:ext cx="469744" cy="259045"/>
    <xdr:sp macro="" textlink="">
      <xdr:nvSpPr>
        <xdr:cNvPr id="440" name="テキスト ボックス 439"/>
        <xdr:cNvSpPr txBox="1"/>
      </xdr:nvSpPr>
      <xdr:spPr>
        <a:xfrm>
          <a:off x="6737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6" name="テキスト ボックス 45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4" name="直線コネクタ 463"/>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5"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6" name="直線コネクタ 465"/>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7"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8" name="直線コネクタ 467"/>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143069</xdr:rowOff>
    </xdr:from>
    <xdr:to>
      <xdr:col>55</xdr:col>
      <xdr:colOff>0</xdr:colOff>
      <xdr:row>97</xdr:row>
      <xdr:rowOff>64049</xdr:rowOff>
    </xdr:to>
    <xdr:cxnSp macro="">
      <xdr:nvCxnSpPr>
        <xdr:cNvPr id="469" name="直線コネクタ 468"/>
        <xdr:cNvCxnSpPr/>
      </xdr:nvCxnSpPr>
      <xdr:spPr>
        <a:xfrm>
          <a:off x="9639300" y="16602269"/>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70" name="土木費平均値テキスト"/>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71" name="フローチャート: 判断 470"/>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143069</xdr:rowOff>
    </xdr:from>
    <xdr:to>
      <xdr:col>50</xdr:col>
      <xdr:colOff>114300</xdr:colOff>
      <xdr:row>97</xdr:row>
      <xdr:rowOff>47117</xdr:rowOff>
    </xdr:to>
    <xdr:cxnSp macro="">
      <xdr:nvCxnSpPr>
        <xdr:cNvPr id="472" name="直線コネクタ 471"/>
        <xdr:cNvCxnSpPr/>
      </xdr:nvCxnSpPr>
      <xdr:spPr>
        <a:xfrm flipV="1">
          <a:off x="8750300" y="16602269"/>
          <a:ext cx="889000" cy="7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73" name="フローチャート: 判断 472"/>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4" name="テキスト ボックス 473"/>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37226</xdr:rowOff>
    </xdr:from>
    <xdr:to>
      <xdr:col>45</xdr:col>
      <xdr:colOff>177800</xdr:colOff>
      <xdr:row>97</xdr:row>
      <xdr:rowOff>47117</xdr:rowOff>
    </xdr:to>
    <xdr:cxnSp macro="">
      <xdr:nvCxnSpPr>
        <xdr:cNvPr id="475" name="直線コネクタ 474"/>
        <xdr:cNvCxnSpPr/>
      </xdr:nvCxnSpPr>
      <xdr:spPr>
        <a:xfrm>
          <a:off x="7861300" y="16667876"/>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6" name="フローチャート: 判断 475"/>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7" name="テキスト ボックス 476"/>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37226</xdr:rowOff>
    </xdr:from>
    <xdr:to>
      <xdr:col>41</xdr:col>
      <xdr:colOff>50800</xdr:colOff>
      <xdr:row>97</xdr:row>
      <xdr:rowOff>80790</xdr:rowOff>
    </xdr:to>
    <xdr:cxnSp macro="">
      <xdr:nvCxnSpPr>
        <xdr:cNvPr id="478" name="直線コネクタ 477"/>
        <xdr:cNvCxnSpPr/>
      </xdr:nvCxnSpPr>
      <xdr:spPr>
        <a:xfrm flipV="1">
          <a:off x="6972300" y="16667876"/>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9" name="フローチャート: 判断 478"/>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80" name="テキスト ボックス 479"/>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81" name="フローチャート: 判断 480"/>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82" name="テキスト ボックス 481"/>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13249</xdr:rowOff>
    </xdr:from>
    <xdr:to>
      <xdr:col>55</xdr:col>
      <xdr:colOff>50800</xdr:colOff>
      <xdr:row>97</xdr:row>
      <xdr:rowOff>114849</xdr:rowOff>
    </xdr:to>
    <xdr:sp macro="" textlink="">
      <xdr:nvSpPr>
        <xdr:cNvPr id="488" name="楕円 487"/>
        <xdr:cNvSpPr/>
      </xdr:nvSpPr>
      <xdr:spPr>
        <a:xfrm>
          <a:off x="10426700" y="166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36126</xdr:rowOff>
    </xdr:from>
    <xdr:ext cx="534377" cy="259045"/>
    <xdr:sp macro="" textlink="">
      <xdr:nvSpPr>
        <xdr:cNvPr id="489" name="土木費該当値テキスト"/>
        <xdr:cNvSpPr txBox="1"/>
      </xdr:nvSpPr>
      <xdr:spPr>
        <a:xfrm>
          <a:off x="10528300" y="164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92269</xdr:rowOff>
    </xdr:from>
    <xdr:to>
      <xdr:col>50</xdr:col>
      <xdr:colOff>165100</xdr:colOff>
      <xdr:row>97</xdr:row>
      <xdr:rowOff>22419</xdr:rowOff>
    </xdr:to>
    <xdr:sp macro="" textlink="">
      <xdr:nvSpPr>
        <xdr:cNvPr id="490" name="楕円 489"/>
        <xdr:cNvSpPr/>
      </xdr:nvSpPr>
      <xdr:spPr>
        <a:xfrm>
          <a:off x="9588500" y="165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38946</xdr:rowOff>
    </xdr:from>
    <xdr:ext cx="534377" cy="259045"/>
    <xdr:sp macro="" textlink="">
      <xdr:nvSpPr>
        <xdr:cNvPr id="491" name="テキスト ボックス 490"/>
        <xdr:cNvSpPr txBox="1"/>
      </xdr:nvSpPr>
      <xdr:spPr>
        <a:xfrm>
          <a:off x="9372111" y="163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167767</xdr:rowOff>
    </xdr:from>
    <xdr:to>
      <xdr:col>46</xdr:col>
      <xdr:colOff>38100</xdr:colOff>
      <xdr:row>97</xdr:row>
      <xdr:rowOff>97917</xdr:rowOff>
    </xdr:to>
    <xdr:sp macro="" textlink="">
      <xdr:nvSpPr>
        <xdr:cNvPr id="492" name="楕円 491"/>
        <xdr:cNvSpPr/>
      </xdr:nvSpPr>
      <xdr:spPr>
        <a:xfrm>
          <a:off x="86995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114444</xdr:rowOff>
    </xdr:from>
    <xdr:ext cx="534377" cy="259045"/>
    <xdr:sp macro="" textlink="">
      <xdr:nvSpPr>
        <xdr:cNvPr id="493" name="テキスト ボックス 492"/>
        <xdr:cNvSpPr txBox="1"/>
      </xdr:nvSpPr>
      <xdr:spPr>
        <a:xfrm>
          <a:off x="8483111" y="164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157876</xdr:rowOff>
    </xdr:from>
    <xdr:to>
      <xdr:col>41</xdr:col>
      <xdr:colOff>101600</xdr:colOff>
      <xdr:row>97</xdr:row>
      <xdr:rowOff>88026</xdr:rowOff>
    </xdr:to>
    <xdr:sp macro="" textlink="">
      <xdr:nvSpPr>
        <xdr:cNvPr id="494" name="楕円 493"/>
        <xdr:cNvSpPr/>
      </xdr:nvSpPr>
      <xdr:spPr>
        <a:xfrm>
          <a:off x="7810500" y="166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104553</xdr:rowOff>
    </xdr:from>
    <xdr:ext cx="534377" cy="259045"/>
    <xdr:sp macro="" textlink="">
      <xdr:nvSpPr>
        <xdr:cNvPr id="495" name="テキスト ボックス 494"/>
        <xdr:cNvSpPr txBox="1"/>
      </xdr:nvSpPr>
      <xdr:spPr>
        <a:xfrm>
          <a:off x="7594111" y="163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29990</xdr:rowOff>
    </xdr:from>
    <xdr:to>
      <xdr:col>36</xdr:col>
      <xdr:colOff>165100</xdr:colOff>
      <xdr:row>97</xdr:row>
      <xdr:rowOff>131590</xdr:rowOff>
    </xdr:to>
    <xdr:sp macro="" textlink="">
      <xdr:nvSpPr>
        <xdr:cNvPr id="496" name="楕円 495"/>
        <xdr:cNvSpPr/>
      </xdr:nvSpPr>
      <xdr:spPr>
        <a:xfrm>
          <a:off x="6921500" y="166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122717</xdr:rowOff>
    </xdr:from>
    <xdr:ext cx="534377" cy="259045"/>
    <xdr:sp macro="" textlink="">
      <xdr:nvSpPr>
        <xdr:cNvPr id="497" name="テキスト ボックス 496"/>
        <xdr:cNvSpPr txBox="1"/>
      </xdr:nvSpPr>
      <xdr:spPr>
        <a:xfrm>
          <a:off x="6705111" y="167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20" name="直線コネクタ 519"/>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21"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22" name="直線コネクタ 521"/>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23"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4" name="直線コネクタ 523"/>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12324</xdr:rowOff>
    </xdr:from>
    <xdr:to>
      <xdr:col>85</xdr:col>
      <xdr:colOff>127000</xdr:colOff>
      <xdr:row>38</xdr:row>
      <xdr:rowOff>85385</xdr:rowOff>
    </xdr:to>
    <xdr:cxnSp macro="">
      <xdr:nvCxnSpPr>
        <xdr:cNvPr id="525" name="直線コネクタ 524"/>
        <xdr:cNvCxnSpPr/>
      </xdr:nvCxnSpPr>
      <xdr:spPr>
        <a:xfrm flipV="1">
          <a:off x="15481300" y="6527424"/>
          <a:ext cx="8382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6"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7" name="フローチャート: 判断 526"/>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149073</xdr:rowOff>
    </xdr:from>
    <xdr:to>
      <xdr:col>81</xdr:col>
      <xdr:colOff>50800</xdr:colOff>
      <xdr:row>38</xdr:row>
      <xdr:rowOff>85385</xdr:rowOff>
    </xdr:to>
    <xdr:cxnSp macro="">
      <xdr:nvCxnSpPr>
        <xdr:cNvPr id="528" name="直線コネクタ 527"/>
        <xdr:cNvCxnSpPr/>
      </xdr:nvCxnSpPr>
      <xdr:spPr>
        <a:xfrm>
          <a:off x="14592300" y="6492723"/>
          <a:ext cx="8890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9" name="フローチャート: 判断 528"/>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30" name="テキスト ボックス 529"/>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149073</xdr:rowOff>
    </xdr:from>
    <xdr:to>
      <xdr:col>76</xdr:col>
      <xdr:colOff>114300</xdr:colOff>
      <xdr:row>38</xdr:row>
      <xdr:rowOff>80218</xdr:rowOff>
    </xdr:to>
    <xdr:cxnSp macro="">
      <xdr:nvCxnSpPr>
        <xdr:cNvPr id="531" name="直線コネクタ 530"/>
        <xdr:cNvCxnSpPr/>
      </xdr:nvCxnSpPr>
      <xdr:spPr>
        <a:xfrm flipV="1">
          <a:off x="13703300" y="6492723"/>
          <a:ext cx="889000" cy="10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32" name="フローチャート: 判断 531"/>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33" name="テキスト ボックス 532"/>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162880</xdr:rowOff>
    </xdr:from>
    <xdr:to>
      <xdr:col>71</xdr:col>
      <xdr:colOff>177800</xdr:colOff>
      <xdr:row>38</xdr:row>
      <xdr:rowOff>80218</xdr:rowOff>
    </xdr:to>
    <xdr:cxnSp macro="">
      <xdr:nvCxnSpPr>
        <xdr:cNvPr id="534" name="直線コネクタ 533"/>
        <xdr:cNvCxnSpPr/>
      </xdr:nvCxnSpPr>
      <xdr:spPr>
        <a:xfrm>
          <a:off x="12814300" y="6335080"/>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5" name="フローチャート: 判断 534"/>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6" name="テキスト ボックス 535"/>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7" name="フローチャート: 判断 536"/>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8" name="テキスト ボックス 537"/>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132974</xdr:rowOff>
    </xdr:from>
    <xdr:to>
      <xdr:col>85</xdr:col>
      <xdr:colOff>177800</xdr:colOff>
      <xdr:row>38</xdr:row>
      <xdr:rowOff>63124</xdr:rowOff>
    </xdr:to>
    <xdr:sp macro="" textlink="">
      <xdr:nvSpPr>
        <xdr:cNvPr id="544" name="楕円 543"/>
        <xdr:cNvSpPr/>
      </xdr:nvSpPr>
      <xdr:spPr>
        <a:xfrm>
          <a:off x="162687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111401</xdr:rowOff>
    </xdr:from>
    <xdr:ext cx="534377" cy="259045"/>
    <xdr:sp macro="" textlink="">
      <xdr:nvSpPr>
        <xdr:cNvPr id="545" name="消防費該当値テキスト"/>
        <xdr:cNvSpPr txBox="1"/>
      </xdr:nvSpPr>
      <xdr:spPr>
        <a:xfrm>
          <a:off x="16370300" y="64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34585</xdr:rowOff>
    </xdr:from>
    <xdr:to>
      <xdr:col>81</xdr:col>
      <xdr:colOff>101600</xdr:colOff>
      <xdr:row>38</xdr:row>
      <xdr:rowOff>136185</xdr:rowOff>
    </xdr:to>
    <xdr:sp macro="" textlink="">
      <xdr:nvSpPr>
        <xdr:cNvPr id="546" name="楕円 545"/>
        <xdr:cNvSpPr/>
      </xdr:nvSpPr>
      <xdr:spPr>
        <a:xfrm>
          <a:off x="15430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127312</xdr:rowOff>
    </xdr:from>
    <xdr:ext cx="534377" cy="259045"/>
    <xdr:sp macro="" textlink="">
      <xdr:nvSpPr>
        <xdr:cNvPr id="547" name="テキスト ボックス 546"/>
        <xdr:cNvSpPr txBox="1"/>
      </xdr:nvSpPr>
      <xdr:spPr>
        <a:xfrm>
          <a:off x="15214111" y="66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98273</xdr:rowOff>
    </xdr:from>
    <xdr:to>
      <xdr:col>76</xdr:col>
      <xdr:colOff>165100</xdr:colOff>
      <xdr:row>38</xdr:row>
      <xdr:rowOff>28423</xdr:rowOff>
    </xdr:to>
    <xdr:sp macro="" textlink="">
      <xdr:nvSpPr>
        <xdr:cNvPr id="548" name="楕円 547"/>
        <xdr:cNvSpPr/>
      </xdr:nvSpPr>
      <xdr:spPr>
        <a:xfrm>
          <a:off x="14541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19549</xdr:rowOff>
    </xdr:from>
    <xdr:ext cx="534377" cy="259045"/>
    <xdr:sp macro="" textlink="">
      <xdr:nvSpPr>
        <xdr:cNvPr id="549" name="テキスト ボックス 548"/>
        <xdr:cNvSpPr txBox="1"/>
      </xdr:nvSpPr>
      <xdr:spPr>
        <a:xfrm>
          <a:off x="14325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29418</xdr:rowOff>
    </xdr:from>
    <xdr:to>
      <xdr:col>72</xdr:col>
      <xdr:colOff>38100</xdr:colOff>
      <xdr:row>38</xdr:row>
      <xdr:rowOff>131018</xdr:rowOff>
    </xdr:to>
    <xdr:sp macro="" textlink="">
      <xdr:nvSpPr>
        <xdr:cNvPr id="550" name="楕円 549"/>
        <xdr:cNvSpPr/>
      </xdr:nvSpPr>
      <xdr:spPr>
        <a:xfrm>
          <a:off x="13652500" y="65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122145</xdr:rowOff>
    </xdr:from>
    <xdr:ext cx="534377" cy="259045"/>
    <xdr:sp macro="" textlink="">
      <xdr:nvSpPr>
        <xdr:cNvPr id="551" name="テキスト ボックス 550"/>
        <xdr:cNvSpPr txBox="1"/>
      </xdr:nvSpPr>
      <xdr:spPr>
        <a:xfrm>
          <a:off x="13436111" y="66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112080</xdr:rowOff>
    </xdr:from>
    <xdr:to>
      <xdr:col>67</xdr:col>
      <xdr:colOff>101600</xdr:colOff>
      <xdr:row>37</xdr:row>
      <xdr:rowOff>42230</xdr:rowOff>
    </xdr:to>
    <xdr:sp macro="" textlink="">
      <xdr:nvSpPr>
        <xdr:cNvPr id="552" name="楕円 551"/>
        <xdr:cNvSpPr/>
      </xdr:nvSpPr>
      <xdr:spPr>
        <a:xfrm>
          <a:off x="12763500" y="62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58757</xdr:rowOff>
    </xdr:from>
    <xdr:ext cx="534377" cy="259045"/>
    <xdr:sp macro="" textlink="">
      <xdr:nvSpPr>
        <xdr:cNvPr id="553" name="テキスト ボックス 552"/>
        <xdr:cNvSpPr txBox="1"/>
      </xdr:nvSpPr>
      <xdr:spPr>
        <a:xfrm>
          <a:off x="12547111" y="60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8" name="直線コネクタ 577"/>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9"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80" name="直線コネクタ 579"/>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81"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82" name="直線コネクタ 581"/>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147130</xdr:rowOff>
    </xdr:from>
    <xdr:to>
      <xdr:col>85</xdr:col>
      <xdr:colOff>127000</xdr:colOff>
      <xdr:row>57</xdr:row>
      <xdr:rowOff>141033</xdr:rowOff>
    </xdr:to>
    <xdr:cxnSp macro="">
      <xdr:nvCxnSpPr>
        <xdr:cNvPr id="583" name="直線コネクタ 582"/>
        <xdr:cNvCxnSpPr/>
      </xdr:nvCxnSpPr>
      <xdr:spPr>
        <a:xfrm flipV="1">
          <a:off x="15481300" y="9748330"/>
          <a:ext cx="8382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4"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5" name="フローチャート: 判断 584"/>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132252</xdr:rowOff>
    </xdr:from>
    <xdr:to>
      <xdr:col>81</xdr:col>
      <xdr:colOff>50800</xdr:colOff>
      <xdr:row>57</xdr:row>
      <xdr:rowOff>141033</xdr:rowOff>
    </xdr:to>
    <xdr:cxnSp macro="">
      <xdr:nvCxnSpPr>
        <xdr:cNvPr id="586" name="直線コネクタ 585"/>
        <xdr:cNvCxnSpPr/>
      </xdr:nvCxnSpPr>
      <xdr:spPr>
        <a:xfrm>
          <a:off x="14592300" y="9733452"/>
          <a:ext cx="889000" cy="1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7" name="フローチャート: 判断 586"/>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8" name="テキスト ボックス 587"/>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132252</xdr:rowOff>
    </xdr:from>
    <xdr:to>
      <xdr:col>76</xdr:col>
      <xdr:colOff>114300</xdr:colOff>
      <xdr:row>57</xdr:row>
      <xdr:rowOff>125660</xdr:rowOff>
    </xdr:to>
    <xdr:cxnSp macro="">
      <xdr:nvCxnSpPr>
        <xdr:cNvPr id="589" name="直線コネクタ 588"/>
        <xdr:cNvCxnSpPr/>
      </xdr:nvCxnSpPr>
      <xdr:spPr>
        <a:xfrm flipV="1">
          <a:off x="13703300" y="973345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90" name="フローチャート: 判断 589"/>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91" name="テキスト ボックス 590"/>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159950</xdr:rowOff>
    </xdr:from>
    <xdr:to>
      <xdr:col>71</xdr:col>
      <xdr:colOff>177800</xdr:colOff>
      <xdr:row>57</xdr:row>
      <xdr:rowOff>125660</xdr:rowOff>
    </xdr:to>
    <xdr:cxnSp macro="">
      <xdr:nvCxnSpPr>
        <xdr:cNvPr id="592" name="直線コネクタ 591"/>
        <xdr:cNvCxnSpPr/>
      </xdr:nvCxnSpPr>
      <xdr:spPr>
        <a:xfrm>
          <a:off x="12814300" y="95897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93" name="フローチャート: 判断 592"/>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4" name="テキスト ボックス 593"/>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5" name="フローチャート: 判断 594"/>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6" name="テキスト ボックス 595"/>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96330</xdr:rowOff>
    </xdr:from>
    <xdr:to>
      <xdr:col>85</xdr:col>
      <xdr:colOff>177800</xdr:colOff>
      <xdr:row>57</xdr:row>
      <xdr:rowOff>26480</xdr:rowOff>
    </xdr:to>
    <xdr:sp macro="" textlink="">
      <xdr:nvSpPr>
        <xdr:cNvPr id="602" name="楕円 601"/>
        <xdr:cNvSpPr/>
      </xdr:nvSpPr>
      <xdr:spPr>
        <a:xfrm>
          <a:off x="162687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74757</xdr:rowOff>
    </xdr:from>
    <xdr:ext cx="534377" cy="259045"/>
    <xdr:sp macro="" textlink="">
      <xdr:nvSpPr>
        <xdr:cNvPr id="603" name="教育費該当値テキスト"/>
        <xdr:cNvSpPr txBox="1"/>
      </xdr:nvSpPr>
      <xdr:spPr>
        <a:xfrm>
          <a:off x="16370300" y="96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90233</xdr:rowOff>
    </xdr:from>
    <xdr:to>
      <xdr:col>81</xdr:col>
      <xdr:colOff>101600</xdr:colOff>
      <xdr:row>58</xdr:row>
      <xdr:rowOff>20383</xdr:rowOff>
    </xdr:to>
    <xdr:sp macro="" textlink="">
      <xdr:nvSpPr>
        <xdr:cNvPr id="604" name="楕円 603"/>
        <xdr:cNvSpPr/>
      </xdr:nvSpPr>
      <xdr:spPr>
        <a:xfrm>
          <a:off x="15430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11510</xdr:rowOff>
    </xdr:from>
    <xdr:ext cx="534377" cy="259045"/>
    <xdr:sp macro="" textlink="">
      <xdr:nvSpPr>
        <xdr:cNvPr id="605" name="テキスト ボックス 604"/>
        <xdr:cNvSpPr txBox="1"/>
      </xdr:nvSpPr>
      <xdr:spPr>
        <a:xfrm>
          <a:off x="15214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81452</xdr:rowOff>
    </xdr:from>
    <xdr:to>
      <xdr:col>76</xdr:col>
      <xdr:colOff>165100</xdr:colOff>
      <xdr:row>57</xdr:row>
      <xdr:rowOff>11602</xdr:rowOff>
    </xdr:to>
    <xdr:sp macro="" textlink="">
      <xdr:nvSpPr>
        <xdr:cNvPr id="606" name="楕円 605"/>
        <xdr:cNvSpPr/>
      </xdr:nvSpPr>
      <xdr:spPr>
        <a:xfrm>
          <a:off x="14541500" y="96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2729</xdr:rowOff>
    </xdr:from>
    <xdr:ext cx="534377" cy="259045"/>
    <xdr:sp macro="" textlink="">
      <xdr:nvSpPr>
        <xdr:cNvPr id="607" name="テキスト ボックス 606"/>
        <xdr:cNvSpPr txBox="1"/>
      </xdr:nvSpPr>
      <xdr:spPr>
        <a:xfrm>
          <a:off x="14325111" y="97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74860</xdr:rowOff>
    </xdr:from>
    <xdr:to>
      <xdr:col>72</xdr:col>
      <xdr:colOff>38100</xdr:colOff>
      <xdr:row>58</xdr:row>
      <xdr:rowOff>5010</xdr:rowOff>
    </xdr:to>
    <xdr:sp macro="" textlink="">
      <xdr:nvSpPr>
        <xdr:cNvPr id="608" name="楕円 607"/>
        <xdr:cNvSpPr/>
      </xdr:nvSpPr>
      <xdr:spPr>
        <a:xfrm>
          <a:off x="13652500" y="9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167587</xdr:rowOff>
    </xdr:from>
    <xdr:ext cx="534377" cy="259045"/>
    <xdr:sp macro="" textlink="">
      <xdr:nvSpPr>
        <xdr:cNvPr id="609" name="テキスト ボックス 608"/>
        <xdr:cNvSpPr txBox="1"/>
      </xdr:nvSpPr>
      <xdr:spPr>
        <a:xfrm>
          <a:off x="13436111" y="99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109150</xdr:rowOff>
    </xdr:from>
    <xdr:to>
      <xdr:col>67</xdr:col>
      <xdr:colOff>101600</xdr:colOff>
      <xdr:row>56</xdr:row>
      <xdr:rowOff>39300</xdr:rowOff>
    </xdr:to>
    <xdr:sp macro="" textlink="">
      <xdr:nvSpPr>
        <xdr:cNvPr id="610" name="楕円 609"/>
        <xdr:cNvSpPr/>
      </xdr:nvSpPr>
      <xdr:spPr>
        <a:xfrm>
          <a:off x="12763500" y="95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55827</xdr:rowOff>
    </xdr:from>
    <xdr:ext cx="534377" cy="259045"/>
    <xdr:sp macro="" textlink="">
      <xdr:nvSpPr>
        <xdr:cNvPr id="611" name="テキスト ボックス 610"/>
        <xdr:cNvSpPr txBox="1"/>
      </xdr:nvSpPr>
      <xdr:spPr>
        <a:xfrm>
          <a:off x="12547111" y="93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5" name="直線コネクタ 634"/>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8"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9" name="直線コネクタ 638"/>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57404</xdr:rowOff>
    </xdr:from>
    <xdr:to>
      <xdr:col>85</xdr:col>
      <xdr:colOff>127000</xdr:colOff>
      <xdr:row>79</xdr:row>
      <xdr:rowOff>32944</xdr:rowOff>
    </xdr:to>
    <xdr:cxnSp macro="">
      <xdr:nvCxnSpPr>
        <xdr:cNvPr id="640" name="直線コネクタ 639"/>
        <xdr:cNvCxnSpPr/>
      </xdr:nvCxnSpPr>
      <xdr:spPr>
        <a:xfrm>
          <a:off x="15481300" y="13259054"/>
          <a:ext cx="8382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41"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42" name="フローチャート: 判断 641"/>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57404</xdr:rowOff>
    </xdr:from>
    <xdr:to>
      <xdr:col>81</xdr:col>
      <xdr:colOff>50800</xdr:colOff>
      <xdr:row>79</xdr:row>
      <xdr:rowOff>44450</xdr:rowOff>
    </xdr:to>
    <xdr:cxnSp macro="">
      <xdr:nvCxnSpPr>
        <xdr:cNvPr id="643" name="直線コネクタ 642"/>
        <xdr:cNvCxnSpPr/>
      </xdr:nvCxnSpPr>
      <xdr:spPr>
        <a:xfrm flipV="1">
          <a:off x="14592300" y="13259054"/>
          <a:ext cx="889000" cy="3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4" name="フローチャート: 判断 643"/>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5" name="テキスト ボックス 644"/>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7" name="フローチャート: 判断 646"/>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8" name="テキスト ボックス 647"/>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50" name="フローチャート: 判断 649"/>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51" name="テキスト ボックス 650"/>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52" name="フローチャート: 判断 651"/>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53" name="テキスト ボックス 652"/>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153594</xdr:rowOff>
    </xdr:from>
    <xdr:to>
      <xdr:col>85</xdr:col>
      <xdr:colOff>177800</xdr:colOff>
      <xdr:row>79</xdr:row>
      <xdr:rowOff>83744</xdr:rowOff>
    </xdr:to>
    <xdr:sp macro="" textlink="">
      <xdr:nvSpPr>
        <xdr:cNvPr id="659" name="楕円 658"/>
        <xdr:cNvSpPr/>
      </xdr:nvSpPr>
      <xdr:spPr>
        <a:xfrm>
          <a:off x="162687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68521</xdr:rowOff>
    </xdr:from>
    <xdr:ext cx="378565" cy="259045"/>
    <xdr:sp macro="" textlink="">
      <xdr:nvSpPr>
        <xdr:cNvPr id="660" name="災害復旧費該当値テキスト"/>
        <xdr:cNvSpPr txBox="1"/>
      </xdr:nvSpPr>
      <xdr:spPr>
        <a:xfrm>
          <a:off x="16370300" y="134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6604</xdr:rowOff>
    </xdr:from>
    <xdr:to>
      <xdr:col>81</xdr:col>
      <xdr:colOff>101600</xdr:colOff>
      <xdr:row>77</xdr:row>
      <xdr:rowOff>108204</xdr:rowOff>
    </xdr:to>
    <xdr:sp macro="" textlink="">
      <xdr:nvSpPr>
        <xdr:cNvPr id="661" name="楕円 660"/>
        <xdr:cNvSpPr/>
      </xdr:nvSpPr>
      <xdr:spPr>
        <a:xfrm>
          <a:off x="15430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124731</xdr:rowOff>
    </xdr:from>
    <xdr:ext cx="469744" cy="259045"/>
    <xdr:sp macro="" textlink="">
      <xdr:nvSpPr>
        <xdr:cNvPr id="662" name="テキスト ボックス 661"/>
        <xdr:cNvSpPr txBox="1"/>
      </xdr:nvSpPr>
      <xdr:spPr>
        <a:xfrm>
          <a:off x="15246428" y="129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92" name="直線コネクタ 691"/>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93"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4" name="直線コネクタ 693"/>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5"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6" name="直線コネクタ 695"/>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6401</xdr:rowOff>
    </xdr:from>
    <xdr:to>
      <xdr:col>85</xdr:col>
      <xdr:colOff>127000</xdr:colOff>
      <xdr:row>97</xdr:row>
      <xdr:rowOff>106032</xdr:rowOff>
    </xdr:to>
    <xdr:cxnSp macro="">
      <xdr:nvCxnSpPr>
        <xdr:cNvPr id="697" name="直線コネクタ 696"/>
        <xdr:cNvCxnSpPr/>
      </xdr:nvCxnSpPr>
      <xdr:spPr>
        <a:xfrm>
          <a:off x="15481300" y="16637051"/>
          <a:ext cx="8382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8"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9" name="フローチャート: 判断 698"/>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154406</xdr:rowOff>
    </xdr:from>
    <xdr:to>
      <xdr:col>81</xdr:col>
      <xdr:colOff>50800</xdr:colOff>
      <xdr:row>97</xdr:row>
      <xdr:rowOff>6401</xdr:rowOff>
    </xdr:to>
    <xdr:cxnSp macro="">
      <xdr:nvCxnSpPr>
        <xdr:cNvPr id="700" name="直線コネクタ 699"/>
        <xdr:cNvCxnSpPr/>
      </xdr:nvCxnSpPr>
      <xdr:spPr>
        <a:xfrm>
          <a:off x="14592300" y="16613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701" name="フローチャート: 判断 700"/>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702" name="テキスト ボックス 701"/>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40512</xdr:rowOff>
    </xdr:from>
    <xdr:to>
      <xdr:col>76</xdr:col>
      <xdr:colOff>114300</xdr:colOff>
      <xdr:row>96</xdr:row>
      <xdr:rowOff>154406</xdr:rowOff>
    </xdr:to>
    <xdr:cxnSp macro="">
      <xdr:nvCxnSpPr>
        <xdr:cNvPr id="703" name="直線コネクタ 702"/>
        <xdr:cNvCxnSpPr/>
      </xdr:nvCxnSpPr>
      <xdr:spPr>
        <a:xfrm>
          <a:off x="13703300" y="16499712"/>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4" name="フローチャート: 判断 703"/>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5" name="テキスト ボックス 704"/>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40512</xdr:rowOff>
    </xdr:from>
    <xdr:to>
      <xdr:col>71</xdr:col>
      <xdr:colOff>177800</xdr:colOff>
      <xdr:row>96</xdr:row>
      <xdr:rowOff>105778</xdr:rowOff>
    </xdr:to>
    <xdr:cxnSp macro="">
      <xdr:nvCxnSpPr>
        <xdr:cNvPr id="706" name="直線コネクタ 705"/>
        <xdr:cNvCxnSpPr/>
      </xdr:nvCxnSpPr>
      <xdr:spPr>
        <a:xfrm flipV="1">
          <a:off x="12814300" y="16499712"/>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7" name="フローチャート: 判断 706"/>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8" name="テキスト ボックス 707"/>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9" name="フローチャート: 判断 708"/>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10" name="テキスト ボックス 709"/>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55232</xdr:rowOff>
    </xdr:from>
    <xdr:to>
      <xdr:col>85</xdr:col>
      <xdr:colOff>177800</xdr:colOff>
      <xdr:row>97</xdr:row>
      <xdr:rowOff>156832</xdr:rowOff>
    </xdr:to>
    <xdr:sp macro="" textlink="">
      <xdr:nvSpPr>
        <xdr:cNvPr id="716" name="楕円 715"/>
        <xdr:cNvSpPr/>
      </xdr:nvSpPr>
      <xdr:spPr>
        <a:xfrm>
          <a:off x="16268700" y="166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141609</xdr:rowOff>
    </xdr:from>
    <xdr:ext cx="534377" cy="259045"/>
    <xdr:sp macro="" textlink="">
      <xdr:nvSpPr>
        <xdr:cNvPr id="717" name="公債費該当値テキスト"/>
        <xdr:cNvSpPr txBox="1"/>
      </xdr:nvSpPr>
      <xdr:spPr>
        <a:xfrm>
          <a:off x="16370300" y="166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127051</xdr:rowOff>
    </xdr:from>
    <xdr:to>
      <xdr:col>81</xdr:col>
      <xdr:colOff>101600</xdr:colOff>
      <xdr:row>97</xdr:row>
      <xdr:rowOff>57201</xdr:rowOff>
    </xdr:to>
    <xdr:sp macro="" textlink="">
      <xdr:nvSpPr>
        <xdr:cNvPr id="718" name="楕円 717"/>
        <xdr:cNvSpPr/>
      </xdr:nvSpPr>
      <xdr:spPr>
        <a:xfrm>
          <a:off x="15430500" y="165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48328</xdr:rowOff>
    </xdr:from>
    <xdr:ext cx="534377" cy="259045"/>
    <xdr:sp macro="" textlink="">
      <xdr:nvSpPr>
        <xdr:cNvPr id="719" name="テキスト ボックス 718"/>
        <xdr:cNvSpPr txBox="1"/>
      </xdr:nvSpPr>
      <xdr:spPr>
        <a:xfrm>
          <a:off x="15214111" y="166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103606</xdr:rowOff>
    </xdr:from>
    <xdr:to>
      <xdr:col>76</xdr:col>
      <xdr:colOff>165100</xdr:colOff>
      <xdr:row>97</xdr:row>
      <xdr:rowOff>33756</xdr:rowOff>
    </xdr:to>
    <xdr:sp macro="" textlink="">
      <xdr:nvSpPr>
        <xdr:cNvPr id="720" name="楕円 719"/>
        <xdr:cNvSpPr/>
      </xdr:nvSpPr>
      <xdr:spPr>
        <a:xfrm>
          <a:off x="14541500" y="165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24883</xdr:rowOff>
    </xdr:from>
    <xdr:ext cx="534377" cy="259045"/>
    <xdr:sp macro="" textlink="">
      <xdr:nvSpPr>
        <xdr:cNvPr id="721" name="テキスト ボックス 720"/>
        <xdr:cNvSpPr txBox="1"/>
      </xdr:nvSpPr>
      <xdr:spPr>
        <a:xfrm>
          <a:off x="14325111" y="166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161162</xdr:rowOff>
    </xdr:from>
    <xdr:to>
      <xdr:col>72</xdr:col>
      <xdr:colOff>38100</xdr:colOff>
      <xdr:row>96</xdr:row>
      <xdr:rowOff>91312</xdr:rowOff>
    </xdr:to>
    <xdr:sp macro="" textlink="">
      <xdr:nvSpPr>
        <xdr:cNvPr id="722" name="楕円 721"/>
        <xdr:cNvSpPr/>
      </xdr:nvSpPr>
      <xdr:spPr>
        <a:xfrm>
          <a:off x="13652500" y="164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107839</xdr:rowOff>
    </xdr:from>
    <xdr:ext cx="534377" cy="259045"/>
    <xdr:sp macro="" textlink="">
      <xdr:nvSpPr>
        <xdr:cNvPr id="723" name="テキスト ボックス 722"/>
        <xdr:cNvSpPr txBox="1"/>
      </xdr:nvSpPr>
      <xdr:spPr>
        <a:xfrm>
          <a:off x="13436111" y="162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54978</xdr:rowOff>
    </xdr:from>
    <xdr:to>
      <xdr:col>67</xdr:col>
      <xdr:colOff>101600</xdr:colOff>
      <xdr:row>96</xdr:row>
      <xdr:rowOff>156578</xdr:rowOff>
    </xdr:to>
    <xdr:sp macro="" textlink="">
      <xdr:nvSpPr>
        <xdr:cNvPr id="724" name="楕円 723"/>
        <xdr:cNvSpPr/>
      </xdr:nvSpPr>
      <xdr:spPr>
        <a:xfrm>
          <a:off x="12763500" y="16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1655</xdr:rowOff>
    </xdr:from>
    <xdr:ext cx="534377" cy="259045"/>
    <xdr:sp macro="" textlink="">
      <xdr:nvSpPr>
        <xdr:cNvPr id="725" name="テキスト ボックス 724"/>
        <xdr:cNvSpPr txBox="1"/>
      </xdr:nvSpPr>
      <xdr:spPr>
        <a:xfrm>
          <a:off x="12547111" y="162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7" name="直線コネクタ 746"/>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8"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50"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51" name="直線コネクタ 750"/>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53"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4" name="フローチャート: 判断 753"/>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101295</xdr:rowOff>
    </xdr:from>
    <xdr:to>
      <xdr:col>111</xdr:col>
      <xdr:colOff>177800</xdr:colOff>
      <xdr:row>38</xdr:row>
      <xdr:rowOff>139700</xdr:rowOff>
    </xdr:to>
    <xdr:cxnSp macro="">
      <xdr:nvCxnSpPr>
        <xdr:cNvPr id="755" name="直線コネクタ 754"/>
        <xdr:cNvCxnSpPr/>
      </xdr:nvCxnSpPr>
      <xdr:spPr>
        <a:xfrm>
          <a:off x="20434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6" name="フローチャート: 判断 755"/>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7" name="テキスト ボックス 756"/>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101295</xdr:rowOff>
    </xdr:from>
    <xdr:to>
      <xdr:col>107</xdr:col>
      <xdr:colOff>50800</xdr:colOff>
      <xdr:row>38</xdr:row>
      <xdr:rowOff>139700</xdr:rowOff>
    </xdr:to>
    <xdr:cxnSp macro="">
      <xdr:nvCxnSpPr>
        <xdr:cNvPr id="758" name="直線コネクタ 757"/>
        <xdr:cNvCxnSpPr/>
      </xdr:nvCxnSpPr>
      <xdr:spPr>
        <a:xfrm flipV="1">
          <a:off x="19545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9" name="フローチャート: 判断 758"/>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144594</xdr:rowOff>
    </xdr:from>
    <xdr:ext cx="313932" cy="259045"/>
    <xdr:sp macro="" textlink="">
      <xdr:nvSpPr>
        <xdr:cNvPr id="760" name="テキスト ボックス 759"/>
        <xdr:cNvSpPr txBox="1"/>
      </xdr:nvSpPr>
      <xdr:spPr>
        <a:xfrm>
          <a:off x="20277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62" name="フローチャート: 判断 761"/>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63" name="テキスト ボックス 762"/>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4" name="フローチャート: 判断 763"/>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5" name="テキスト ボックス 764"/>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72"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50495</xdr:rowOff>
    </xdr:from>
    <xdr:to>
      <xdr:col>107</xdr:col>
      <xdr:colOff>101600</xdr:colOff>
      <xdr:row>32</xdr:row>
      <xdr:rowOff>152095</xdr:rowOff>
    </xdr:to>
    <xdr:sp macro="" textlink="">
      <xdr:nvSpPr>
        <xdr:cNvPr id="775" name="楕円 774"/>
        <xdr:cNvSpPr/>
      </xdr:nvSpPr>
      <xdr:spPr>
        <a:xfrm>
          <a:off x="20383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168622</xdr:rowOff>
    </xdr:from>
    <xdr:ext cx="469744" cy="259045"/>
    <xdr:sp macro="" textlink="">
      <xdr:nvSpPr>
        <xdr:cNvPr id="776" name="テキスト ボックス 775"/>
        <xdr:cNvSpPr txBox="1"/>
      </xdr:nvSpPr>
      <xdr:spPr>
        <a:xfrm>
          <a:off x="20199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類似団体内平均値と比較して一人当たりコストが高い状況となっているもののうち、民生費、商工費及び土木費が主なものとして挙げられる。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円となっており、こども医療費等児童福祉関連経費や、障害福祉サービス経費等の扶助費の影響により類似団体内平均値を上回る数値となっている。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商工費の住民一人当たりコストは、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円となっており、プレミアム付商品券の発行等の増により平成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42,428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円となっており、阪急京都線連続立体交差事業や一津屋第２団地外壁等改修工事の影響により類似団体内平均値を上回る数値となっている。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いずれの項目においても、扶助費、補助費、建設事業費が主な要因となっているため、事業実施の精査や財源確保、給付の適正化等、効率的な財政運営が必要である。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産業都市として発展してきた本市において、標準財政規模のうち市税収入が大きな割合を占めているが、企業収益に依存するため、景気変動に左右されやすい。平成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年度は財政調整基金の取り崩しや平成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年度の実質単年度収支の赤字など財政状況が悪化していたが、令和元年度は財政調整金の積立や実質単年度収支も黒字となるなど改善している。</a:t>
          </a:r>
        </a:p>
        <a:p>
          <a:r>
            <a:rPr kumimoji="1" lang="ja-JP" altLang="en-US" sz="1400">
              <a:latin typeface="ＭＳ ゴシック" pitchFamily="49" charset="-128"/>
              <a:ea typeface="ＭＳ ゴシック" pitchFamily="49" charset="-128"/>
            </a:rPr>
            <a:t>　安定した財政運営を行うため、財政調整基金を積立て、行政需要に対応できるように一定の基金残高の維持に努めている。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令和元年度の連結実質赤字比率は、国民健康保険特別会計をはじめ、他の会計も黒字となったこと等から比率は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％を下回った（△</a:t>
          </a:r>
          <a:r>
            <a:rPr kumimoji="1" lang="en-US" altLang="ja-JP" sz="1400">
              <a:latin typeface="ＭＳ ゴシック" pitchFamily="49" charset="-128"/>
              <a:ea typeface="ＭＳ ゴシック" pitchFamily="49" charset="-128"/>
            </a:rPr>
            <a:t>23.84</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連結実質赤字比率の早期健全化基準（</a:t>
          </a:r>
          <a:r>
            <a:rPr kumimoji="1" lang="en-US" altLang="ja-JP" sz="1400">
              <a:latin typeface="ＭＳ ゴシック" pitchFamily="49" charset="-128"/>
              <a:ea typeface="ＭＳ ゴシック" pitchFamily="49" charset="-128"/>
            </a:rPr>
            <a:t>17.55</a:t>
          </a:r>
          <a:r>
            <a:rPr kumimoji="1" lang="ja-JP" altLang="en-US" sz="1400">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令和元年度の実質公債費比率は、単年度△</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％、三か年平均</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％となった。元利償還金については、新規発行額を元金償還金以内に抑制していることで減少傾向となっている。</a:t>
          </a:r>
        </a:p>
        <a:p>
          <a:r>
            <a:rPr kumimoji="1" lang="ja-JP" altLang="en-US" sz="1400">
              <a:latin typeface="ＭＳ ゴシック" pitchFamily="49" charset="-128"/>
              <a:ea typeface="ＭＳ ゴシック" pitchFamily="49" charset="-128"/>
            </a:rPr>
            <a:t>　短期的には早期健全化基準の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令和元年度の将来負担比率は△</a:t>
          </a:r>
          <a:r>
            <a:rPr kumimoji="1" lang="en-US" altLang="ja-JP" sz="1400">
              <a:latin typeface="ＭＳ ゴシック" pitchFamily="49" charset="-128"/>
              <a:ea typeface="ＭＳ ゴシック" pitchFamily="49" charset="-128"/>
            </a:rPr>
            <a:t>108.4</a:t>
          </a:r>
          <a:r>
            <a:rPr kumimoji="1" lang="ja-JP" altLang="en-US" sz="1400">
              <a:latin typeface="ＭＳ ゴシック" pitchFamily="49" charset="-128"/>
              <a:ea typeface="ＭＳ ゴシック" pitchFamily="49" charset="-128"/>
            </a:rPr>
            <a:t>％となった。将来負担額の大部分を占める一般会計等に係る地方債の現在高が減少し続けていることが将来負担比率が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％を下回る要因となっている。平成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事業に係る債務負担行為が生じたことから、債務負担行為に基づく支出予定額が大幅に増加している。　</a:t>
          </a:r>
        </a:p>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公共施設整備基金：公共施設の整備に要する財源を確保するため設置。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国際交流基金：国際交流の推進と国際理解を深めることを目的とする諸事業の財源のため設置。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パートタイマー等退職金共済積立基金：市内事業所に働くパートタイム労働者及び一般従業員について、事業主の拠出による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退職金共済制度を確立するため設置。</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公共施設整備基金：銀行預金利息を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万円取り崩した一方、資源ごみの売却収入等を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積み立てたことにより、残高は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銀行預金利息を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33663591</v>
      </c>
      <c r="BO4" s="393"/>
      <c r="BP4" s="393"/>
      <c r="BQ4" s="393"/>
      <c r="BR4" s="393"/>
      <c r="BS4" s="393"/>
      <c r="BT4" s="393"/>
      <c r="BU4" s="394"/>
      <c r="BV4" s="392">
        <v>33899201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v>
      </c>
      <c r="CU4" s="399"/>
      <c r="CV4" s="399"/>
      <c r="CW4" s="399"/>
      <c r="CX4" s="399"/>
      <c r="CY4" s="399"/>
      <c r="CZ4" s="399"/>
      <c r="DA4" s="400"/>
      <c r="DB4" s="398">
        <v>2.1</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33302166</v>
      </c>
      <c r="BO5" s="430"/>
      <c r="BP5" s="430"/>
      <c r="BQ5" s="430"/>
      <c r="BR5" s="430"/>
      <c r="BS5" s="430"/>
      <c r="BT5" s="430"/>
      <c r="BU5" s="431"/>
      <c r="BV5" s="429">
        <v>33447820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99.1</v>
      </c>
      <c r="CU5" s="427"/>
      <c r="CV5" s="427"/>
      <c r="CW5" s="427"/>
      <c r="CX5" s="427"/>
      <c r="CY5" s="427"/>
      <c r="CZ5" s="427"/>
      <c r="DA5" s="428"/>
      <c r="DB5" s="426">
        <v>100.7</v>
      </c>
      <c r="DC5" s="427"/>
      <c r="DD5" s="427"/>
      <c r="DE5" s="427"/>
      <c r="DF5" s="427"/>
      <c r="DG5" s="427"/>
      <c r="DH5" s="427"/>
      <c r="DI5" s="428"/>
      <c r="DJ5" s="184"/>
      <c r="DK5" s="184"/>
      <c r="DL5" s="184"/>
      <c r="DM5" s="184"/>
      <c r="DN5" s="184"/>
      <c r="DO5" s="184"/>
    </row>
    <row r="6" spans="1:119" ht="18.75" customHeight="1" x14ac:dyDescent="0.15">
      <c r="A6" s="185"/>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361425</v>
      </c>
      <c r="BO6" s="430"/>
      <c r="BP6" s="430"/>
      <c r="BQ6" s="430"/>
      <c r="BR6" s="430"/>
      <c r="BS6" s="430"/>
      <c r="BT6" s="430"/>
      <c r="BU6" s="431"/>
      <c r="BV6" s="429">
        <v>451381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99.1</v>
      </c>
      <c r="CU6" s="467"/>
      <c r="CV6" s="467"/>
      <c r="CW6" s="467"/>
      <c r="CX6" s="467"/>
      <c r="CY6" s="467"/>
      <c r="CZ6" s="467"/>
      <c r="DA6" s="468"/>
      <c r="DB6" s="466">
        <v>100.7</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163592</v>
      </c>
      <c r="BO7" s="430"/>
      <c r="BP7" s="430"/>
      <c r="BQ7" s="430"/>
      <c r="BR7" s="430"/>
      <c r="BS7" s="430"/>
      <c r="BT7" s="430"/>
      <c r="BU7" s="431"/>
      <c r="BV7" s="429">
        <v>46198</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18866440</v>
      </c>
      <c r="CU7" s="430"/>
      <c r="CV7" s="430"/>
      <c r="CW7" s="430"/>
      <c r="CX7" s="430"/>
      <c r="CY7" s="430"/>
      <c r="CZ7" s="430"/>
      <c r="DA7" s="431"/>
      <c r="DB7" s="429">
        <v>18848437</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197833</v>
      </c>
      <c r="BO8" s="430"/>
      <c r="BP8" s="430"/>
      <c r="BQ8" s="430"/>
      <c r="BR8" s="430"/>
      <c r="BS8" s="430"/>
      <c r="BT8" s="430"/>
      <c r="BU8" s="431"/>
      <c r="BV8" s="429">
        <v>405183</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1</v>
      </c>
      <c r="CU8" s="470"/>
      <c r="CV8" s="470"/>
      <c r="CW8" s="470"/>
      <c r="CX8" s="470"/>
      <c r="CY8" s="470"/>
      <c r="CZ8" s="470"/>
      <c r="DA8" s="471"/>
      <c r="DB8" s="469">
        <v>1</v>
      </c>
      <c r="DC8" s="470"/>
      <c r="DD8" s="470"/>
      <c r="DE8" s="470"/>
      <c r="DF8" s="470"/>
      <c r="DG8" s="470"/>
      <c r="DH8" s="470"/>
      <c r="DI8" s="471"/>
      <c r="DJ8" s="184"/>
      <c r="DK8" s="184"/>
      <c r="DL8" s="184"/>
      <c r="DM8" s="184"/>
      <c r="DN8" s="184"/>
      <c r="DO8" s="184"/>
    </row>
    <row r="9" spans="1:119" ht="18.75" customHeight="1" thickBot="1" x14ac:dyDescent="0.2">
      <c r="A9" s="185"/>
      <c r="B9" s="423" t="s">
        <v>113</v>
      </c>
      <c r="C9" s="424"/>
      <c r="D9" s="424"/>
      <c r="E9" s="424"/>
      <c r="F9" s="424"/>
      <c r="G9" s="424"/>
      <c r="H9" s="424"/>
      <c r="I9" s="424"/>
      <c r="J9" s="424"/>
      <c r="K9" s="472"/>
      <c r="L9" s="473" t="s">
        <v>114</v>
      </c>
      <c r="M9" s="474"/>
      <c r="N9" s="474"/>
      <c r="O9" s="474"/>
      <c r="P9" s="474"/>
      <c r="Q9" s="475"/>
      <c r="R9" s="476">
        <v>85007</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-207350</v>
      </c>
      <c r="BO9" s="430"/>
      <c r="BP9" s="430"/>
      <c r="BQ9" s="430"/>
      <c r="BR9" s="430"/>
      <c r="BS9" s="430"/>
      <c r="BT9" s="430"/>
      <c r="BU9" s="431"/>
      <c r="BV9" s="429">
        <v>191003</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8.4</v>
      </c>
      <c r="CU9" s="427"/>
      <c r="CV9" s="427"/>
      <c r="CW9" s="427"/>
      <c r="CX9" s="427"/>
      <c r="CY9" s="427"/>
      <c r="CZ9" s="427"/>
      <c r="DA9" s="428"/>
      <c r="DB9" s="426">
        <v>10.9</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120</v>
      </c>
      <c r="M10" s="459"/>
      <c r="N10" s="459"/>
      <c r="O10" s="459"/>
      <c r="P10" s="459"/>
      <c r="Q10" s="460"/>
      <c r="R10" s="480">
        <v>83720</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117</v>
      </c>
      <c r="AV10" s="462"/>
      <c r="AW10" s="462"/>
      <c r="AX10" s="462"/>
      <c r="AY10" s="463" t="s">
        <v>122</v>
      </c>
      <c r="AZ10" s="464"/>
      <c r="BA10" s="464"/>
      <c r="BB10" s="464"/>
      <c r="BC10" s="464"/>
      <c r="BD10" s="464"/>
      <c r="BE10" s="464"/>
      <c r="BF10" s="464"/>
      <c r="BG10" s="464"/>
      <c r="BH10" s="464"/>
      <c r="BI10" s="464"/>
      <c r="BJ10" s="464"/>
      <c r="BK10" s="464"/>
      <c r="BL10" s="464"/>
      <c r="BM10" s="465"/>
      <c r="BN10" s="429">
        <v>482963</v>
      </c>
      <c r="BO10" s="430"/>
      <c r="BP10" s="430"/>
      <c r="BQ10" s="430"/>
      <c r="BR10" s="430"/>
      <c r="BS10" s="430"/>
      <c r="BT10" s="430"/>
      <c r="BU10" s="431"/>
      <c r="BV10" s="429">
        <v>107490</v>
      </c>
      <c r="BW10" s="430"/>
      <c r="BX10" s="430"/>
      <c r="BY10" s="430"/>
      <c r="BZ10" s="430"/>
      <c r="CA10" s="430"/>
      <c r="CB10" s="430"/>
      <c r="CC10" s="431"/>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117</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78528</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4"/>
      <c r="DK11" s="184"/>
      <c r="DL11" s="184"/>
      <c r="DM11" s="184"/>
      <c r="DN11" s="184"/>
      <c r="DO11" s="184"/>
    </row>
    <row r="12" spans="1:119" ht="18.75" customHeight="1" x14ac:dyDescent="0.15">
      <c r="A12" s="185"/>
      <c r="B12" s="489" t="s">
        <v>131</v>
      </c>
      <c r="C12" s="490"/>
      <c r="D12" s="490"/>
      <c r="E12" s="490"/>
      <c r="F12" s="490"/>
      <c r="G12" s="490"/>
      <c r="H12" s="490"/>
      <c r="I12" s="490"/>
      <c r="J12" s="490"/>
      <c r="K12" s="491"/>
      <c r="L12" s="498" t="s">
        <v>132</v>
      </c>
      <c r="M12" s="499"/>
      <c r="N12" s="499"/>
      <c r="O12" s="499"/>
      <c r="P12" s="499"/>
      <c r="Q12" s="500"/>
      <c r="R12" s="501">
        <v>86593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500000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139</v>
      </c>
      <c r="N13" s="521"/>
      <c r="O13" s="521"/>
      <c r="P13" s="521"/>
      <c r="Q13" s="522"/>
      <c r="R13" s="513">
        <v>85038</v>
      </c>
      <c r="S13" s="514"/>
      <c r="T13" s="514"/>
      <c r="U13" s="514"/>
      <c r="V13" s="515"/>
      <c r="W13" s="445" t="s">
        <v>140</v>
      </c>
      <c r="X13" s="446"/>
      <c r="Y13" s="446"/>
      <c r="Z13" s="446"/>
      <c r="AA13" s="446"/>
      <c r="AB13" s="436"/>
      <c r="AC13" s="480">
        <v>113</v>
      </c>
      <c r="AD13" s="481"/>
      <c r="AE13" s="481"/>
      <c r="AF13" s="481"/>
      <c r="AG13" s="523"/>
      <c r="AH13" s="480">
        <v>119</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275613</v>
      </c>
      <c r="BO13" s="430"/>
      <c r="BP13" s="430"/>
      <c r="BQ13" s="430"/>
      <c r="BR13" s="430"/>
      <c r="BS13" s="430"/>
      <c r="BT13" s="430"/>
      <c r="BU13" s="431"/>
      <c r="BV13" s="429">
        <v>-122979</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0.2</v>
      </c>
      <c r="CU13" s="427"/>
      <c r="CV13" s="427"/>
      <c r="CW13" s="427"/>
      <c r="CX13" s="427"/>
      <c r="CY13" s="427"/>
      <c r="CZ13" s="427"/>
      <c r="DA13" s="428"/>
      <c r="DB13" s="426">
        <v>1.9</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145</v>
      </c>
      <c r="M14" s="511"/>
      <c r="N14" s="511"/>
      <c r="O14" s="511"/>
      <c r="P14" s="511"/>
      <c r="Q14" s="512"/>
      <c r="R14" s="513">
        <v>85855</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147</v>
      </c>
      <c r="N15" s="521"/>
      <c r="O15" s="521"/>
      <c r="P15" s="521"/>
      <c r="Q15" s="522"/>
      <c r="R15" s="513">
        <v>84494</v>
      </c>
      <c r="S15" s="514"/>
      <c r="T15" s="514"/>
      <c r="U15" s="514"/>
      <c r="V15" s="515"/>
      <c r="W15" s="445" t="s">
        <v>148</v>
      </c>
      <c r="X15" s="446"/>
      <c r="Y15" s="446"/>
      <c r="Z15" s="446"/>
      <c r="AA15" s="446"/>
      <c r="AB15" s="436"/>
      <c r="AC15" s="480">
        <v>10551</v>
      </c>
      <c r="AD15" s="481"/>
      <c r="AE15" s="481"/>
      <c r="AF15" s="481"/>
      <c r="AG15" s="523"/>
      <c r="AH15" s="480">
        <v>10419</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14009014</v>
      </c>
      <c r="BO15" s="393"/>
      <c r="BP15" s="393"/>
      <c r="BQ15" s="393"/>
      <c r="BR15" s="393"/>
      <c r="BS15" s="393"/>
      <c r="BT15" s="393"/>
      <c r="BU15" s="394"/>
      <c r="BV15" s="392">
        <v>14314891</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28.5</v>
      </c>
      <c r="AD16" s="517"/>
      <c r="AE16" s="517"/>
      <c r="AF16" s="517"/>
      <c r="AG16" s="518"/>
      <c r="AH16" s="516">
        <v>29.2</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14287241</v>
      </c>
      <c r="BO16" s="430"/>
      <c r="BP16" s="430"/>
      <c r="BQ16" s="430"/>
      <c r="BR16" s="430"/>
      <c r="BS16" s="430"/>
      <c r="BT16" s="430"/>
      <c r="BU16" s="431"/>
      <c r="BV16" s="429">
        <v>14410787</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154</v>
      </c>
      <c r="N17" s="537"/>
      <c r="O17" s="537"/>
      <c r="P17" s="537"/>
      <c r="Q17" s="538"/>
      <c r="R17" s="533" t="s">
        <v>155</v>
      </c>
      <c r="S17" s="534"/>
      <c r="T17" s="534"/>
      <c r="U17" s="534"/>
      <c r="V17" s="535"/>
      <c r="W17" s="445" t="s">
        <v>156</v>
      </c>
      <c r="X17" s="446"/>
      <c r="Y17" s="446"/>
      <c r="Z17" s="446"/>
      <c r="AA17" s="446"/>
      <c r="AB17" s="436"/>
      <c r="AC17" s="480">
        <v>26296</v>
      </c>
      <c r="AD17" s="481"/>
      <c r="AE17" s="481"/>
      <c r="AF17" s="481"/>
      <c r="AG17" s="523"/>
      <c r="AH17" s="480">
        <v>25116</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18122049</v>
      </c>
      <c r="BO17" s="430"/>
      <c r="BP17" s="430"/>
      <c r="BQ17" s="430"/>
      <c r="BR17" s="430"/>
      <c r="BS17" s="430"/>
      <c r="BT17" s="430"/>
      <c r="BU17" s="431"/>
      <c r="BV17" s="429">
        <v>18523937</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158</v>
      </c>
      <c r="C18" s="472"/>
      <c r="D18" s="472"/>
      <c r="E18" s="544"/>
      <c r="F18" s="544"/>
      <c r="G18" s="544"/>
      <c r="H18" s="544"/>
      <c r="I18" s="544"/>
      <c r="J18" s="544"/>
      <c r="K18" s="544"/>
      <c r="L18" s="545">
        <v>14.87</v>
      </c>
      <c r="M18" s="545"/>
      <c r="N18" s="545"/>
      <c r="O18" s="545"/>
      <c r="P18" s="545"/>
      <c r="Q18" s="545"/>
      <c r="R18" s="546"/>
      <c r="S18" s="546"/>
      <c r="T18" s="546"/>
      <c r="U18" s="546"/>
      <c r="V18" s="547"/>
      <c r="W18" s="447"/>
      <c r="X18" s="448"/>
      <c r="Y18" s="448"/>
      <c r="Z18" s="448"/>
      <c r="AA18" s="448"/>
      <c r="AB18" s="439"/>
      <c r="AC18" s="548">
        <v>71.099999999999994</v>
      </c>
      <c r="AD18" s="549"/>
      <c r="AE18" s="549"/>
      <c r="AF18" s="549"/>
      <c r="AG18" s="550"/>
      <c r="AH18" s="548">
        <v>70.400000000000006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19437845</v>
      </c>
      <c r="BO18" s="430"/>
      <c r="BP18" s="430"/>
      <c r="BQ18" s="430"/>
      <c r="BR18" s="430"/>
      <c r="BS18" s="430"/>
      <c r="BT18" s="430"/>
      <c r="BU18" s="431"/>
      <c r="BV18" s="429">
        <v>19295769</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160</v>
      </c>
      <c r="C19" s="472"/>
      <c r="D19" s="472"/>
      <c r="E19" s="544"/>
      <c r="F19" s="544"/>
      <c r="G19" s="544"/>
      <c r="H19" s="544"/>
      <c r="I19" s="544"/>
      <c r="J19" s="544"/>
      <c r="K19" s="544"/>
      <c r="L19" s="552">
        <v>5717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22106680</v>
      </c>
      <c r="BO19" s="430"/>
      <c r="BP19" s="430"/>
      <c r="BQ19" s="430"/>
      <c r="BR19" s="430"/>
      <c r="BS19" s="430"/>
      <c r="BT19" s="430"/>
      <c r="BU19" s="431"/>
      <c r="BV19" s="429">
        <v>22963026</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162</v>
      </c>
      <c r="C20" s="472"/>
      <c r="D20" s="472"/>
      <c r="E20" s="544"/>
      <c r="F20" s="544"/>
      <c r="G20" s="544"/>
      <c r="H20" s="544"/>
      <c r="I20" s="544"/>
      <c r="J20" s="544"/>
      <c r="K20" s="544"/>
      <c r="L20" s="552">
        <v>36873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17888069</v>
      </c>
      <c r="BO23" s="430"/>
      <c r="BP23" s="430"/>
      <c r="BQ23" s="430"/>
      <c r="BR23" s="430"/>
      <c r="BS23" s="430"/>
      <c r="BT23" s="430"/>
      <c r="BU23" s="431"/>
      <c r="BV23" s="429">
        <v>18530553</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171</v>
      </c>
      <c r="F24" s="459"/>
      <c r="G24" s="459"/>
      <c r="H24" s="459"/>
      <c r="I24" s="459"/>
      <c r="J24" s="459"/>
      <c r="K24" s="460"/>
      <c r="L24" s="480">
        <v>1</v>
      </c>
      <c r="M24" s="481"/>
      <c r="N24" s="481"/>
      <c r="O24" s="481"/>
      <c r="P24" s="523"/>
      <c r="Q24" s="480">
        <v>9000</v>
      </c>
      <c r="R24" s="481"/>
      <c r="S24" s="481"/>
      <c r="T24" s="481"/>
      <c r="U24" s="481"/>
      <c r="V24" s="523"/>
      <c r="W24" s="582"/>
      <c r="X24" s="570"/>
      <c r="Y24" s="571"/>
      <c r="Z24" s="479" t="s">
        <v>172</v>
      </c>
      <c r="AA24" s="459"/>
      <c r="AB24" s="459"/>
      <c r="AC24" s="459"/>
      <c r="AD24" s="459"/>
      <c r="AE24" s="459"/>
      <c r="AF24" s="459"/>
      <c r="AG24" s="460"/>
      <c r="AH24" s="480">
        <v>521</v>
      </c>
      <c r="AI24" s="481"/>
      <c r="AJ24" s="481"/>
      <c r="AK24" s="481"/>
      <c r="AL24" s="523"/>
      <c r="AM24" s="480">
        <v>1624478</v>
      </c>
      <c r="AN24" s="481"/>
      <c r="AO24" s="481"/>
      <c r="AP24" s="481"/>
      <c r="AQ24" s="481"/>
      <c r="AR24" s="523"/>
      <c r="AS24" s="480">
        <v>3118</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10124100</v>
      </c>
      <c r="BO24" s="430"/>
      <c r="BP24" s="430"/>
      <c r="BQ24" s="430"/>
      <c r="BR24" s="430"/>
      <c r="BS24" s="430"/>
      <c r="BT24" s="430"/>
      <c r="BU24" s="431"/>
      <c r="BV24" s="429">
        <v>10522654</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174</v>
      </c>
      <c r="F25" s="459"/>
      <c r="G25" s="459"/>
      <c r="H25" s="459"/>
      <c r="I25" s="459"/>
      <c r="J25" s="459"/>
      <c r="K25" s="460"/>
      <c r="L25" s="480">
        <v>1</v>
      </c>
      <c r="M25" s="481"/>
      <c r="N25" s="481"/>
      <c r="O25" s="481"/>
      <c r="P25" s="523"/>
      <c r="Q25" s="480">
        <v>7700</v>
      </c>
      <c r="R25" s="481"/>
      <c r="S25" s="481"/>
      <c r="T25" s="481"/>
      <c r="U25" s="481"/>
      <c r="V25" s="523"/>
      <c r="W25" s="582"/>
      <c r="X25" s="570"/>
      <c r="Y25" s="571"/>
      <c r="Z25" s="479" t="s">
        <v>175</v>
      </c>
      <c r="AA25" s="459"/>
      <c r="AB25" s="459"/>
      <c r="AC25" s="459"/>
      <c r="AD25" s="459"/>
      <c r="AE25" s="459"/>
      <c r="AF25" s="459"/>
      <c r="AG25" s="460"/>
      <c r="AH25" s="480">
        <v>100</v>
      </c>
      <c r="AI25" s="481"/>
      <c r="AJ25" s="481"/>
      <c r="AK25" s="481"/>
      <c r="AL25" s="523"/>
      <c r="AM25" s="480">
        <v>292100</v>
      </c>
      <c r="AN25" s="481"/>
      <c r="AO25" s="481"/>
      <c r="AP25" s="481"/>
      <c r="AQ25" s="481"/>
      <c r="AR25" s="523"/>
      <c r="AS25" s="480">
        <v>2921</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4784265</v>
      </c>
      <c r="BO25" s="393"/>
      <c r="BP25" s="393"/>
      <c r="BQ25" s="393"/>
      <c r="BR25" s="393"/>
      <c r="BS25" s="393"/>
      <c r="BT25" s="393"/>
      <c r="BU25" s="394"/>
      <c r="BV25" s="392">
        <v>4378389</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177</v>
      </c>
      <c r="F26" s="459"/>
      <c r="G26" s="459"/>
      <c r="H26" s="459"/>
      <c r="I26" s="459"/>
      <c r="J26" s="459"/>
      <c r="K26" s="460"/>
      <c r="L26" s="480">
        <v>1</v>
      </c>
      <c r="M26" s="481"/>
      <c r="N26" s="481"/>
      <c r="O26" s="481"/>
      <c r="P26" s="523"/>
      <c r="Q26" s="480">
        <v>7000</v>
      </c>
      <c r="R26" s="481"/>
      <c r="S26" s="481"/>
      <c r="T26" s="481"/>
      <c r="U26" s="481"/>
      <c r="V26" s="523"/>
      <c r="W26" s="582"/>
      <c r="X26" s="570"/>
      <c r="Y26" s="571"/>
      <c r="Z26" s="479" t="s">
        <v>178</v>
      </c>
      <c r="AA26" s="592"/>
      <c r="AB26" s="592"/>
      <c r="AC26" s="592"/>
      <c r="AD26" s="592"/>
      <c r="AE26" s="592"/>
      <c r="AF26" s="592"/>
      <c r="AG26" s="593"/>
      <c r="AH26" s="480">
        <v>52</v>
      </c>
      <c r="AI26" s="481"/>
      <c r="AJ26" s="481"/>
      <c r="AK26" s="481"/>
      <c r="AL26" s="523"/>
      <c r="AM26" s="480">
        <v>186576</v>
      </c>
      <c r="AN26" s="481"/>
      <c r="AO26" s="481"/>
      <c r="AP26" s="481"/>
      <c r="AQ26" s="481"/>
      <c r="AR26" s="523"/>
      <c r="AS26" s="480">
        <v>3588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130</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181</v>
      </c>
      <c r="F27" s="459"/>
      <c r="G27" s="459"/>
      <c r="H27" s="459"/>
      <c r="I27" s="459"/>
      <c r="J27" s="459"/>
      <c r="K27" s="460"/>
      <c r="L27" s="480">
        <v>1</v>
      </c>
      <c r="M27" s="481"/>
      <c r="N27" s="481"/>
      <c r="O27" s="481"/>
      <c r="P27" s="523"/>
      <c r="Q27" s="480">
        <v>6200</v>
      </c>
      <c r="R27" s="481"/>
      <c r="S27" s="481"/>
      <c r="T27" s="481"/>
      <c r="U27" s="481"/>
      <c r="V27" s="523"/>
      <c r="W27" s="582"/>
      <c r="X27" s="570"/>
      <c r="Y27" s="571"/>
      <c r="Z27" s="479" t="s">
        <v>182</v>
      </c>
      <c r="AA27" s="459"/>
      <c r="AB27" s="459"/>
      <c r="AC27" s="459"/>
      <c r="AD27" s="459"/>
      <c r="AE27" s="459"/>
      <c r="AF27" s="459"/>
      <c r="AG27" s="460"/>
      <c r="AH27" s="480">
        <v>25</v>
      </c>
      <c r="AI27" s="481"/>
      <c r="AJ27" s="481"/>
      <c r="AK27" s="481"/>
      <c r="AL27" s="523"/>
      <c r="AM27" s="480">
        <v>86991</v>
      </c>
      <c r="AN27" s="481"/>
      <c r="AO27" s="481"/>
      <c r="AP27" s="481"/>
      <c r="AQ27" s="481"/>
      <c r="AR27" s="523"/>
      <c r="AS27" s="480">
        <v>3480</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1167411</v>
      </c>
      <c r="BO27" s="606"/>
      <c r="BP27" s="606"/>
      <c r="BQ27" s="606"/>
      <c r="BR27" s="606"/>
      <c r="BS27" s="606"/>
      <c r="BT27" s="606"/>
      <c r="BU27" s="607"/>
      <c r="BV27" s="605">
        <v>1167410</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184</v>
      </c>
      <c r="F28" s="459"/>
      <c r="G28" s="459"/>
      <c r="H28" s="459"/>
      <c r="I28" s="459"/>
      <c r="J28" s="459"/>
      <c r="K28" s="460"/>
      <c r="L28" s="480">
        <v>1</v>
      </c>
      <c r="M28" s="481"/>
      <c r="N28" s="481"/>
      <c r="O28" s="481"/>
      <c r="P28" s="523"/>
      <c r="Q28" s="480">
        <v>5700</v>
      </c>
      <c r="R28" s="481"/>
      <c r="S28" s="481"/>
      <c r="T28" s="481"/>
      <c r="U28" s="481"/>
      <c r="V28" s="523"/>
      <c r="W28" s="582"/>
      <c r="X28" s="570"/>
      <c r="Y28" s="571"/>
      <c r="Z28" s="479" t="s">
        <v>185</v>
      </c>
      <c r="AA28" s="459"/>
      <c r="AB28" s="459"/>
      <c r="AC28" s="459"/>
      <c r="AD28" s="459"/>
      <c r="AE28" s="459"/>
      <c r="AF28" s="459"/>
      <c r="AG28" s="460"/>
      <c r="AH28" s="480" t="s">
        <v>186</v>
      </c>
      <c r="AI28" s="481"/>
      <c r="AJ28" s="481"/>
      <c r="AK28" s="481"/>
      <c r="AL28" s="523"/>
      <c r="AM28" s="480" t="s">
        <v>130</v>
      </c>
      <c r="AN28" s="481"/>
      <c r="AO28" s="481"/>
      <c r="AP28" s="481"/>
      <c r="AQ28" s="481"/>
      <c r="AR28" s="523"/>
      <c r="AS28" s="480" t="s">
        <v>186</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5149785</v>
      </c>
      <c r="BO28" s="393"/>
      <c r="BP28" s="393"/>
      <c r="BQ28" s="393"/>
      <c r="BR28" s="393"/>
      <c r="BS28" s="393"/>
      <c r="BT28" s="393"/>
      <c r="BU28" s="394"/>
      <c r="BV28" s="392">
        <v>4666822</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188</v>
      </c>
      <c r="F29" s="459"/>
      <c r="G29" s="459"/>
      <c r="H29" s="459"/>
      <c r="I29" s="459"/>
      <c r="J29" s="459"/>
      <c r="K29" s="460"/>
      <c r="L29" s="480">
        <v>19</v>
      </c>
      <c r="M29" s="481"/>
      <c r="N29" s="481"/>
      <c r="O29" s="481"/>
      <c r="P29" s="523"/>
      <c r="Q29" s="480">
        <v>5350</v>
      </c>
      <c r="R29" s="481"/>
      <c r="S29" s="481"/>
      <c r="T29" s="481"/>
      <c r="U29" s="481"/>
      <c r="V29" s="523"/>
      <c r="W29" s="583"/>
      <c r="X29" s="584"/>
      <c r="Y29" s="585"/>
      <c r="Z29" s="479" t="s">
        <v>189</v>
      </c>
      <c r="AA29" s="459"/>
      <c r="AB29" s="459"/>
      <c r="AC29" s="459"/>
      <c r="AD29" s="459"/>
      <c r="AE29" s="459"/>
      <c r="AF29" s="459"/>
      <c r="AG29" s="460"/>
      <c r="AH29" s="480">
        <v>546</v>
      </c>
      <c r="AI29" s="481"/>
      <c r="AJ29" s="481"/>
      <c r="AK29" s="481"/>
      <c r="AL29" s="523"/>
      <c r="AM29" s="480">
        <v>1711469</v>
      </c>
      <c r="AN29" s="481"/>
      <c r="AO29" s="481"/>
      <c r="AP29" s="481"/>
      <c r="AQ29" s="481"/>
      <c r="AR29" s="523"/>
      <c r="AS29" s="480">
        <v>3135</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3061697</v>
      </c>
      <c r="BO29" s="430"/>
      <c r="BP29" s="430"/>
      <c r="BQ29" s="430"/>
      <c r="BR29" s="430"/>
      <c r="BS29" s="430"/>
      <c r="BT29" s="430"/>
      <c r="BU29" s="431"/>
      <c r="BV29" s="429">
        <v>3058634</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5069367</v>
      </c>
      <c r="BO30" s="606"/>
      <c r="BP30" s="606"/>
      <c r="BQ30" s="606"/>
      <c r="BR30" s="606"/>
      <c r="BS30" s="606"/>
      <c r="BT30" s="606"/>
      <c r="BU30" s="607"/>
      <c r="BV30" s="605">
        <v>5065275</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198</v>
      </c>
      <c r="D33" s="453"/>
      <c r="E33" s="418" t="s">
        <v>199</v>
      </c>
      <c r="F33" s="418"/>
      <c r="G33" s="418"/>
      <c r="H33" s="418"/>
      <c r="I33" s="418"/>
      <c r="J33" s="418"/>
      <c r="K33" s="418"/>
      <c r="L33" s="418"/>
      <c r="M33" s="418"/>
      <c r="N33" s="418"/>
      <c r="O33" s="418"/>
      <c r="P33" s="418"/>
      <c r="Q33" s="418"/>
      <c r="R33" s="418"/>
      <c r="S33" s="418"/>
      <c r="T33" s="214"/>
      <c r="U33" s="453" t="s">
        <v>198</v>
      </c>
      <c r="V33" s="453"/>
      <c r="W33" s="418" t="s">
        <v>200</v>
      </c>
      <c r="X33" s="418"/>
      <c r="Y33" s="418"/>
      <c r="Z33" s="418"/>
      <c r="AA33" s="418"/>
      <c r="AB33" s="418"/>
      <c r="AC33" s="418"/>
      <c r="AD33" s="418"/>
      <c r="AE33" s="418"/>
      <c r="AF33" s="418"/>
      <c r="AG33" s="418"/>
      <c r="AH33" s="418"/>
      <c r="AI33" s="418"/>
      <c r="AJ33" s="418"/>
      <c r="AK33" s="418"/>
      <c r="AL33" s="214"/>
      <c r="AM33" s="453" t="s">
        <v>198</v>
      </c>
      <c r="AN33" s="453"/>
      <c r="AO33" s="418" t="s">
        <v>200</v>
      </c>
      <c r="AP33" s="418"/>
      <c r="AQ33" s="418"/>
      <c r="AR33" s="418"/>
      <c r="AS33" s="418"/>
      <c r="AT33" s="418"/>
      <c r="AU33" s="418"/>
      <c r="AV33" s="418"/>
      <c r="AW33" s="418"/>
      <c r="AX33" s="418"/>
      <c r="AY33" s="418"/>
      <c r="AZ33" s="418"/>
      <c r="BA33" s="418"/>
      <c r="BB33" s="418"/>
      <c r="BC33" s="418"/>
      <c r="BD33" s="215"/>
      <c r="BE33" s="418" t="s">
        <v>201</v>
      </c>
      <c r="BF33" s="418"/>
      <c r="BG33" s="418" t="s">
        <v>202</v>
      </c>
      <c r="BH33" s="418"/>
      <c r="BI33" s="418"/>
      <c r="BJ33" s="418"/>
      <c r="BK33" s="418"/>
      <c r="BL33" s="418"/>
      <c r="BM33" s="418"/>
      <c r="BN33" s="418"/>
      <c r="BO33" s="418"/>
      <c r="BP33" s="418"/>
      <c r="BQ33" s="418"/>
      <c r="BR33" s="418"/>
      <c r="BS33" s="418"/>
      <c r="BT33" s="418"/>
      <c r="BU33" s="418"/>
      <c r="BV33" s="215"/>
      <c r="BW33" s="453" t="s">
        <v>201</v>
      </c>
      <c r="BX33" s="453"/>
      <c r="BY33" s="418" t="s">
        <v>203</v>
      </c>
      <c r="BZ33" s="418"/>
      <c r="CA33" s="418"/>
      <c r="CB33" s="418"/>
      <c r="CC33" s="418"/>
      <c r="CD33" s="418"/>
      <c r="CE33" s="418"/>
      <c r="CF33" s="418"/>
      <c r="CG33" s="418"/>
      <c r="CH33" s="418"/>
      <c r="CI33" s="418"/>
      <c r="CJ33" s="418"/>
      <c r="CK33" s="418"/>
      <c r="CL33" s="418"/>
      <c r="CM33" s="418"/>
      <c r="CN33" s="214"/>
      <c r="CO33" s="453" t="s">
        <v>198</v>
      </c>
      <c r="CP33" s="453"/>
      <c r="CQ33" s="418" t="s">
        <v>204</v>
      </c>
      <c r="CR33" s="418"/>
      <c r="CS33" s="418"/>
      <c r="CT33" s="418"/>
      <c r="CU33" s="418"/>
      <c r="CV33" s="418"/>
      <c r="CW33" s="418"/>
      <c r="CX33" s="418"/>
      <c r="CY33" s="418"/>
      <c r="CZ33" s="418"/>
      <c r="DA33" s="418"/>
      <c r="DB33" s="418"/>
      <c r="DC33" s="418"/>
      <c r="DD33" s="418"/>
      <c r="DE33" s="418"/>
      <c r="DF33" s="214"/>
      <c r="DG33" s="617" t="s">
        <v>205</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2"/>
      <c r="AM34" s="618">
        <f>IF(AO34="","",MAX(C34:D43,U34:V43)+1)</f>
        <v>6</v>
      </c>
      <c r="AN34" s="618"/>
      <c r="AO34" s="619" t="str">
        <f>IF('各会計、関係団体の財政状況及び健全化判断比率'!B31="","",'各会計、関係団体の財政状況及び健全化判断比率'!B31)</f>
        <v>摂津市水道事業会計</v>
      </c>
      <c r="AP34" s="619"/>
      <c r="AQ34" s="619"/>
      <c r="AR34" s="619"/>
      <c r="AS34" s="619"/>
      <c r="AT34" s="619"/>
      <c r="AU34" s="619"/>
      <c r="AV34" s="619"/>
      <c r="AW34" s="619"/>
      <c r="AX34" s="619"/>
      <c r="AY34" s="619"/>
      <c r="AZ34" s="619"/>
      <c r="BA34" s="619"/>
      <c r="BB34" s="619"/>
      <c r="BC34" s="619"/>
      <c r="BD34" s="212"/>
      <c r="BE34" s="618" t="str">
        <f>IF(BG34="","",MAX(C34:D43,U34:V43,AM34:AN43)+1)</f>
        <v/>
      </c>
      <c r="BF34" s="618"/>
      <c r="BG34" s="619"/>
      <c r="BH34" s="619"/>
      <c r="BI34" s="619"/>
      <c r="BJ34" s="619"/>
      <c r="BK34" s="619"/>
      <c r="BL34" s="619"/>
      <c r="BM34" s="619"/>
      <c r="BN34" s="619"/>
      <c r="BO34" s="619"/>
      <c r="BP34" s="619"/>
      <c r="BQ34" s="619"/>
      <c r="BR34" s="619"/>
      <c r="BS34" s="619"/>
      <c r="BT34" s="619"/>
      <c r="BU34" s="619"/>
      <c r="BV34" s="212"/>
      <c r="BW34" s="618">
        <f>IF(BY34="","",MAX(C34:D43,U34:V43,AM34:AN43,BE34:BF43)+1)</f>
        <v>8</v>
      </c>
      <c r="BX34" s="618"/>
      <c r="BY34" s="619" t="str">
        <f>IF('各会計、関係団体の財政状況及び健全化判断比率'!B68="","",'各会計、関係団体の財政状況及び健全化判断比率'!B68)</f>
        <v>淀川右岸水防事務組合</v>
      </c>
      <c r="BZ34" s="619"/>
      <c r="CA34" s="619"/>
      <c r="CB34" s="619"/>
      <c r="CC34" s="619"/>
      <c r="CD34" s="619"/>
      <c r="CE34" s="619"/>
      <c r="CF34" s="619"/>
      <c r="CG34" s="619"/>
      <c r="CH34" s="619"/>
      <c r="CI34" s="619"/>
      <c r="CJ34" s="619"/>
      <c r="CK34" s="619"/>
      <c r="CL34" s="619"/>
      <c r="CM34" s="619"/>
      <c r="CN34" s="212"/>
      <c r="CO34" s="618">
        <f>IF(CQ34="","",MAX(C34:D43,U34:V43,AM34:AN43,BE34:BF43,BW34:BX43)+1)</f>
        <v>13</v>
      </c>
      <c r="CP34" s="618"/>
      <c r="CQ34" s="619" t="str">
        <f>IF('各会計、関係団体の財政状況及び健全化判断比率'!BS7="","",'各会計、関係団体の財政状況及び健全化判断比率'!BS7)</f>
        <v>摂津市施設管理公社</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f>IF(E35="","",C34+1)</f>
        <v>2</v>
      </c>
      <c r="D35" s="618"/>
      <c r="E35" s="619" t="str">
        <f>IF('各会計、関係団体の財政状況及び健全化判断比率'!B8="","",'各会計、関係団体の財政状況及び健全化判断比率'!B8)</f>
        <v>パートタイマー等退職金共済特別会計</v>
      </c>
      <c r="F35" s="619"/>
      <c r="G35" s="619"/>
      <c r="H35" s="619"/>
      <c r="I35" s="619"/>
      <c r="J35" s="619"/>
      <c r="K35" s="619"/>
      <c r="L35" s="619"/>
      <c r="M35" s="619"/>
      <c r="N35" s="619"/>
      <c r="O35" s="619"/>
      <c r="P35" s="619"/>
      <c r="Q35" s="619"/>
      <c r="R35" s="619"/>
      <c r="S35" s="619"/>
      <c r="T35" s="212"/>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2"/>
      <c r="AM35" s="618">
        <f t="shared" ref="AM35:AM43" si="0">IF(AO35="","",AM34+1)</f>
        <v>7</v>
      </c>
      <c r="AN35" s="618"/>
      <c r="AO35" s="619" t="str">
        <f>IF('各会計、関係団体の財政状況及び健全化判断比率'!B32="","",'各会計、関係団体の財政状況及び健全化判断比率'!B32)</f>
        <v>摂津市下水道事業会計</v>
      </c>
      <c r="AP35" s="619"/>
      <c r="AQ35" s="619"/>
      <c r="AR35" s="619"/>
      <c r="AS35" s="619"/>
      <c r="AT35" s="619"/>
      <c r="AU35" s="619"/>
      <c r="AV35" s="619"/>
      <c r="AW35" s="619"/>
      <c r="AX35" s="619"/>
      <c r="AY35" s="619"/>
      <c r="AZ35" s="619"/>
      <c r="BA35" s="619"/>
      <c r="BB35" s="619"/>
      <c r="BC35" s="619"/>
      <c r="BD35" s="212"/>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2"/>
      <c r="BW35" s="618">
        <f t="shared" ref="BW35:BW43" si="2">IF(BY35="","",BW34+1)</f>
        <v>9</v>
      </c>
      <c r="BX35" s="618"/>
      <c r="BY35" s="619" t="str">
        <f>IF('各会計、関係団体の財政状況及び健全化判断比率'!B69="","",'各会計、関係団体の財政状況及び健全化判断比率'!B69)</f>
        <v>大阪府後期高齢者医療広域連合（一般会計）</v>
      </c>
      <c r="BZ35" s="619"/>
      <c r="CA35" s="619"/>
      <c r="CB35" s="619"/>
      <c r="CC35" s="619"/>
      <c r="CD35" s="619"/>
      <c r="CE35" s="619"/>
      <c r="CF35" s="619"/>
      <c r="CG35" s="619"/>
      <c r="CH35" s="619"/>
      <c r="CI35" s="619"/>
      <c r="CJ35" s="619"/>
      <c r="CK35" s="619"/>
      <c r="CL35" s="619"/>
      <c r="CM35" s="619"/>
      <c r="CN35" s="212"/>
      <c r="CO35" s="618">
        <f t="shared" ref="CO35:CO43" si="3">IF(CQ35="","",CO34+1)</f>
        <v>14</v>
      </c>
      <c r="CP35" s="618"/>
      <c r="CQ35" s="619" t="str">
        <f>IF('各会計、関係団体の財政状況及び健全化判断比率'!BS8="","",'各会計、関係団体の財政状況及び健全化判断比率'!BS8)</f>
        <v>摂津都市開発</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f t="shared" si="2"/>
        <v>10</v>
      </c>
      <c r="BX36" s="618"/>
      <c r="BY36" s="619" t="str">
        <f>IF('各会計、関係団体の財政状況及び健全化判断比率'!B70="","",'各会計、関係団体の財政状況及び健全化判断比率'!B70)</f>
        <v>大阪府後期高齢者医療広域連合（後期高齢者医療特別会計）</v>
      </c>
      <c r="BZ36" s="619"/>
      <c r="CA36" s="619"/>
      <c r="CB36" s="619"/>
      <c r="CC36" s="619"/>
      <c r="CD36" s="619"/>
      <c r="CE36" s="619"/>
      <c r="CF36" s="619"/>
      <c r="CG36" s="619"/>
      <c r="CH36" s="619"/>
      <c r="CI36" s="619"/>
      <c r="CJ36" s="619"/>
      <c r="CK36" s="619"/>
      <c r="CL36" s="619"/>
      <c r="CM36" s="619"/>
      <c r="CN36" s="212"/>
      <c r="CO36" s="618">
        <f t="shared" si="3"/>
        <v>15</v>
      </c>
      <c r="CP36" s="618"/>
      <c r="CQ36" s="619" t="str">
        <f>IF('各会計、関係団体の財政状況及び健全化判断比率'!BS9="","",'各会計、関係団体の財政状況及び健全化判断比率'!BS9)</f>
        <v>摂津市保健センター</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t="str">
        <f t="shared" si="4"/>
        <v/>
      </c>
      <c r="V37" s="618"/>
      <c r="W37" s="619"/>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f t="shared" si="2"/>
        <v>11</v>
      </c>
      <c r="BX37" s="618"/>
      <c r="BY37" s="619" t="str">
        <f>IF('各会計、関係団体の財政状況及び健全化判断比率'!B71="","",'各会計、関係団体の財政状況及び健全化判断比率'!B71)</f>
        <v>大阪広域水道企業団（水道事業会計）</v>
      </c>
      <c r="BZ37" s="619"/>
      <c r="CA37" s="619"/>
      <c r="CB37" s="619"/>
      <c r="CC37" s="619"/>
      <c r="CD37" s="619"/>
      <c r="CE37" s="619"/>
      <c r="CF37" s="619"/>
      <c r="CG37" s="619"/>
      <c r="CH37" s="619"/>
      <c r="CI37" s="619"/>
      <c r="CJ37" s="619"/>
      <c r="CK37" s="619"/>
      <c r="CL37" s="619"/>
      <c r="CM37" s="619"/>
      <c r="CN37" s="212"/>
      <c r="CO37" s="618">
        <f t="shared" si="3"/>
        <v>16</v>
      </c>
      <c r="CP37" s="618"/>
      <c r="CQ37" s="619" t="str">
        <f>IF('各会計、関係団体の財政状況及び健全化判断比率'!BS10="","",'各会計、関係団体の財政状況及び健全化判断比率'!BS10)</f>
        <v>摂津市土地開発公社</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f t="shared" si="2"/>
        <v>12</v>
      </c>
      <c r="BX38" s="618"/>
      <c r="BY38" s="619" t="str">
        <f>IF('各会計、関係団体の財政状況及び健全化判断比率'!B72="","",'各会計、関係団体の財政状況及び健全化判断比率'!B72)</f>
        <v>大阪広域水道企業団（工業用水道事業会計）</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0OUWoYOXTXNYxRLAsFPwfawxR1UzpMewX15SbwUk7iD+NlKX+xoxTFQmrO9UBM5VPqcBsmZTtrYIQ6Ircttv6A==" saltValue="O7utFHytcwkwTj5Ve44V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214</v>
      </c>
      <c r="DI1" s="622"/>
      <c r="DJ1" s="622"/>
      <c r="DK1" s="622"/>
      <c r="DL1" s="622"/>
      <c r="DM1" s="622"/>
      <c r="DN1" s="623"/>
      <c r="DO1" s="224"/>
      <c r="DP1" s="621" t="s">
        <v>215</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227</v>
      </c>
      <c r="C5" s="632"/>
      <c r="D5" s="632"/>
      <c r="E5" s="632"/>
      <c r="F5" s="632"/>
      <c r="G5" s="632"/>
      <c r="H5" s="632"/>
      <c r="I5" s="632"/>
      <c r="J5" s="632"/>
      <c r="K5" s="632"/>
      <c r="L5" s="632"/>
      <c r="M5" s="632"/>
      <c r="N5" s="632"/>
      <c r="O5" s="632"/>
      <c r="P5" s="632"/>
      <c r="Q5" s="633"/>
      <c r="R5" s="634">
        <v>18708207</v>
      </c>
      <c r="S5" s="635"/>
      <c r="T5" s="635"/>
      <c r="U5" s="635"/>
      <c r="V5" s="635"/>
      <c r="W5" s="635"/>
      <c r="X5" s="635"/>
      <c r="Y5" s="636"/>
      <c r="Z5" s="637">
        <v>55.6</v>
      </c>
      <c r="AA5" s="637"/>
      <c r="AB5" s="637"/>
      <c r="AC5" s="637"/>
      <c r="AD5" s="638">
        <v>17062354</v>
      </c>
      <c r="AE5" s="638"/>
      <c r="AF5" s="638"/>
      <c r="AG5" s="638"/>
      <c r="AH5" s="638"/>
      <c r="AI5" s="638"/>
      <c r="AJ5" s="638"/>
      <c r="AK5" s="638"/>
      <c r="AL5" s="639">
        <v>87</v>
      </c>
      <c r="AM5" s="640"/>
      <c r="AN5" s="640"/>
      <c r="AO5" s="641"/>
      <c r="AP5" s="631" t="s">
        <v>228</v>
      </c>
      <c r="AQ5" s="632"/>
      <c r="AR5" s="632"/>
      <c r="AS5" s="632"/>
      <c r="AT5" s="632"/>
      <c r="AU5" s="632"/>
      <c r="AV5" s="632"/>
      <c r="AW5" s="632"/>
      <c r="AX5" s="632"/>
      <c r="AY5" s="632"/>
      <c r="AZ5" s="632"/>
      <c r="BA5" s="632"/>
      <c r="BB5" s="632"/>
      <c r="BC5" s="632"/>
      <c r="BD5" s="632"/>
      <c r="BE5" s="632"/>
      <c r="BF5" s="633"/>
      <c r="BG5" s="645">
        <v>17062354</v>
      </c>
      <c r="BH5" s="646"/>
      <c r="BI5" s="646"/>
      <c r="BJ5" s="646"/>
      <c r="BK5" s="646"/>
      <c r="BL5" s="646"/>
      <c r="BM5" s="646"/>
      <c r="BN5" s="647"/>
      <c r="BO5" s="648">
        <v>91.2</v>
      </c>
      <c r="BP5" s="648"/>
      <c r="BQ5" s="648"/>
      <c r="BR5" s="648"/>
      <c r="BS5" s="649">
        <v>469021</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143535</v>
      </c>
      <c r="S6" s="646"/>
      <c r="T6" s="646"/>
      <c r="U6" s="646"/>
      <c r="V6" s="646"/>
      <c r="W6" s="646"/>
      <c r="X6" s="646"/>
      <c r="Y6" s="647"/>
      <c r="Z6" s="648">
        <v>0.4</v>
      </c>
      <c r="AA6" s="648"/>
      <c r="AB6" s="648"/>
      <c r="AC6" s="648"/>
      <c r="AD6" s="649">
        <v>143535</v>
      </c>
      <c r="AE6" s="649"/>
      <c r="AF6" s="649"/>
      <c r="AG6" s="649"/>
      <c r="AH6" s="649"/>
      <c r="AI6" s="649"/>
      <c r="AJ6" s="649"/>
      <c r="AK6" s="649"/>
      <c r="AL6" s="650">
        <v>0.7</v>
      </c>
      <c r="AM6" s="651"/>
      <c r="AN6" s="651"/>
      <c r="AO6" s="652"/>
      <c r="AP6" s="642" t="s">
        <v>233</v>
      </c>
      <c r="AQ6" s="643"/>
      <c r="AR6" s="643"/>
      <c r="AS6" s="643"/>
      <c r="AT6" s="643"/>
      <c r="AU6" s="643"/>
      <c r="AV6" s="643"/>
      <c r="AW6" s="643"/>
      <c r="AX6" s="643"/>
      <c r="AY6" s="643"/>
      <c r="AZ6" s="643"/>
      <c r="BA6" s="643"/>
      <c r="BB6" s="643"/>
      <c r="BC6" s="643"/>
      <c r="BD6" s="643"/>
      <c r="BE6" s="643"/>
      <c r="BF6" s="644"/>
      <c r="BG6" s="645">
        <v>17062354</v>
      </c>
      <c r="BH6" s="646"/>
      <c r="BI6" s="646"/>
      <c r="BJ6" s="646"/>
      <c r="BK6" s="646"/>
      <c r="BL6" s="646"/>
      <c r="BM6" s="646"/>
      <c r="BN6" s="647"/>
      <c r="BO6" s="648">
        <v>91.2</v>
      </c>
      <c r="BP6" s="648"/>
      <c r="BQ6" s="648"/>
      <c r="BR6" s="648"/>
      <c r="BS6" s="649">
        <v>469021</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272817</v>
      </c>
      <c r="CS6" s="646"/>
      <c r="CT6" s="646"/>
      <c r="CU6" s="646"/>
      <c r="CV6" s="646"/>
      <c r="CW6" s="646"/>
      <c r="CX6" s="646"/>
      <c r="CY6" s="647"/>
      <c r="CZ6" s="639">
        <v>0.8</v>
      </c>
      <c r="DA6" s="640"/>
      <c r="DB6" s="640"/>
      <c r="DC6" s="659"/>
      <c r="DD6" s="654" t="s">
        <v>186</v>
      </c>
      <c r="DE6" s="646"/>
      <c r="DF6" s="646"/>
      <c r="DG6" s="646"/>
      <c r="DH6" s="646"/>
      <c r="DI6" s="646"/>
      <c r="DJ6" s="646"/>
      <c r="DK6" s="646"/>
      <c r="DL6" s="646"/>
      <c r="DM6" s="646"/>
      <c r="DN6" s="646"/>
      <c r="DO6" s="646"/>
      <c r="DP6" s="647"/>
      <c r="DQ6" s="654">
        <v>272817</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16502</v>
      </c>
      <c r="S7" s="646"/>
      <c r="T7" s="646"/>
      <c r="U7" s="646"/>
      <c r="V7" s="646"/>
      <c r="W7" s="646"/>
      <c r="X7" s="646"/>
      <c r="Y7" s="647"/>
      <c r="Z7" s="648">
        <v>0</v>
      </c>
      <c r="AA7" s="648"/>
      <c r="AB7" s="648"/>
      <c r="AC7" s="648"/>
      <c r="AD7" s="649">
        <v>16502</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7369966</v>
      </c>
      <c r="BH7" s="646"/>
      <c r="BI7" s="646"/>
      <c r="BJ7" s="646"/>
      <c r="BK7" s="646"/>
      <c r="BL7" s="646"/>
      <c r="BM7" s="646"/>
      <c r="BN7" s="647"/>
      <c r="BO7" s="648">
        <v>39.4</v>
      </c>
      <c r="BP7" s="648"/>
      <c r="BQ7" s="648"/>
      <c r="BR7" s="648"/>
      <c r="BS7" s="649">
        <v>469021</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3752036</v>
      </c>
      <c r="CS7" s="646"/>
      <c r="CT7" s="646"/>
      <c r="CU7" s="646"/>
      <c r="CV7" s="646"/>
      <c r="CW7" s="646"/>
      <c r="CX7" s="646"/>
      <c r="CY7" s="647"/>
      <c r="CZ7" s="648">
        <v>11.3</v>
      </c>
      <c r="DA7" s="648"/>
      <c r="DB7" s="648"/>
      <c r="DC7" s="648"/>
      <c r="DD7" s="654">
        <v>288770</v>
      </c>
      <c r="DE7" s="646"/>
      <c r="DF7" s="646"/>
      <c r="DG7" s="646"/>
      <c r="DH7" s="646"/>
      <c r="DI7" s="646"/>
      <c r="DJ7" s="646"/>
      <c r="DK7" s="646"/>
      <c r="DL7" s="646"/>
      <c r="DM7" s="646"/>
      <c r="DN7" s="646"/>
      <c r="DO7" s="646"/>
      <c r="DP7" s="647"/>
      <c r="DQ7" s="654">
        <v>3337419</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76163</v>
      </c>
      <c r="S8" s="646"/>
      <c r="T8" s="646"/>
      <c r="U8" s="646"/>
      <c r="V8" s="646"/>
      <c r="W8" s="646"/>
      <c r="X8" s="646"/>
      <c r="Y8" s="647"/>
      <c r="Z8" s="648">
        <v>0.2</v>
      </c>
      <c r="AA8" s="648"/>
      <c r="AB8" s="648"/>
      <c r="AC8" s="648"/>
      <c r="AD8" s="649">
        <v>76163</v>
      </c>
      <c r="AE8" s="649"/>
      <c r="AF8" s="649"/>
      <c r="AG8" s="649"/>
      <c r="AH8" s="649"/>
      <c r="AI8" s="649"/>
      <c r="AJ8" s="649"/>
      <c r="AK8" s="649"/>
      <c r="AL8" s="650">
        <v>0.4</v>
      </c>
      <c r="AM8" s="651"/>
      <c r="AN8" s="651"/>
      <c r="AO8" s="652"/>
      <c r="AP8" s="642" t="s">
        <v>239</v>
      </c>
      <c r="AQ8" s="643"/>
      <c r="AR8" s="643"/>
      <c r="AS8" s="643"/>
      <c r="AT8" s="643"/>
      <c r="AU8" s="643"/>
      <c r="AV8" s="643"/>
      <c r="AW8" s="643"/>
      <c r="AX8" s="643"/>
      <c r="AY8" s="643"/>
      <c r="AZ8" s="643"/>
      <c r="BA8" s="643"/>
      <c r="BB8" s="643"/>
      <c r="BC8" s="643"/>
      <c r="BD8" s="643"/>
      <c r="BE8" s="643"/>
      <c r="BF8" s="644"/>
      <c r="BG8" s="645">
        <v>147177</v>
      </c>
      <c r="BH8" s="646"/>
      <c r="BI8" s="646"/>
      <c r="BJ8" s="646"/>
      <c r="BK8" s="646"/>
      <c r="BL8" s="646"/>
      <c r="BM8" s="646"/>
      <c r="BN8" s="647"/>
      <c r="BO8" s="648">
        <v>0.8</v>
      </c>
      <c r="BP8" s="648"/>
      <c r="BQ8" s="648"/>
      <c r="BR8" s="648"/>
      <c r="BS8" s="654" t="s">
        <v>186</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15586750</v>
      </c>
      <c r="CS8" s="646"/>
      <c r="CT8" s="646"/>
      <c r="CU8" s="646"/>
      <c r="CV8" s="646"/>
      <c r="CW8" s="646"/>
      <c r="CX8" s="646"/>
      <c r="CY8" s="647"/>
      <c r="CZ8" s="648">
        <v>46.8</v>
      </c>
      <c r="DA8" s="648"/>
      <c r="DB8" s="648"/>
      <c r="DC8" s="648"/>
      <c r="DD8" s="654">
        <v>240054</v>
      </c>
      <c r="DE8" s="646"/>
      <c r="DF8" s="646"/>
      <c r="DG8" s="646"/>
      <c r="DH8" s="646"/>
      <c r="DI8" s="646"/>
      <c r="DJ8" s="646"/>
      <c r="DK8" s="646"/>
      <c r="DL8" s="646"/>
      <c r="DM8" s="646"/>
      <c r="DN8" s="646"/>
      <c r="DO8" s="646"/>
      <c r="DP8" s="647"/>
      <c r="DQ8" s="654">
        <v>7101973</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43857</v>
      </c>
      <c r="S9" s="646"/>
      <c r="T9" s="646"/>
      <c r="U9" s="646"/>
      <c r="V9" s="646"/>
      <c r="W9" s="646"/>
      <c r="X9" s="646"/>
      <c r="Y9" s="647"/>
      <c r="Z9" s="648">
        <v>0.1</v>
      </c>
      <c r="AA9" s="648"/>
      <c r="AB9" s="648"/>
      <c r="AC9" s="648"/>
      <c r="AD9" s="649">
        <v>43857</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4489886</v>
      </c>
      <c r="BH9" s="646"/>
      <c r="BI9" s="646"/>
      <c r="BJ9" s="646"/>
      <c r="BK9" s="646"/>
      <c r="BL9" s="646"/>
      <c r="BM9" s="646"/>
      <c r="BN9" s="647"/>
      <c r="BO9" s="648">
        <v>24</v>
      </c>
      <c r="BP9" s="648"/>
      <c r="BQ9" s="648"/>
      <c r="BR9" s="648"/>
      <c r="BS9" s="654" t="s">
        <v>186</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2441236</v>
      </c>
      <c r="CS9" s="646"/>
      <c r="CT9" s="646"/>
      <c r="CU9" s="646"/>
      <c r="CV9" s="646"/>
      <c r="CW9" s="646"/>
      <c r="CX9" s="646"/>
      <c r="CY9" s="647"/>
      <c r="CZ9" s="648">
        <v>7.3</v>
      </c>
      <c r="DA9" s="648"/>
      <c r="DB9" s="648"/>
      <c r="DC9" s="648"/>
      <c r="DD9" s="654">
        <v>125234</v>
      </c>
      <c r="DE9" s="646"/>
      <c r="DF9" s="646"/>
      <c r="DG9" s="646"/>
      <c r="DH9" s="646"/>
      <c r="DI9" s="646"/>
      <c r="DJ9" s="646"/>
      <c r="DK9" s="646"/>
      <c r="DL9" s="646"/>
      <c r="DM9" s="646"/>
      <c r="DN9" s="646"/>
      <c r="DO9" s="646"/>
      <c r="DP9" s="647"/>
      <c r="DQ9" s="654">
        <v>2138692</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245</v>
      </c>
      <c r="S10" s="646"/>
      <c r="T10" s="646"/>
      <c r="U10" s="646"/>
      <c r="V10" s="646"/>
      <c r="W10" s="646"/>
      <c r="X10" s="646"/>
      <c r="Y10" s="647"/>
      <c r="Z10" s="648" t="s">
        <v>245</v>
      </c>
      <c r="AA10" s="648"/>
      <c r="AB10" s="648"/>
      <c r="AC10" s="648"/>
      <c r="AD10" s="649" t="s">
        <v>186</v>
      </c>
      <c r="AE10" s="649"/>
      <c r="AF10" s="649"/>
      <c r="AG10" s="649"/>
      <c r="AH10" s="649"/>
      <c r="AI10" s="649"/>
      <c r="AJ10" s="649"/>
      <c r="AK10" s="649"/>
      <c r="AL10" s="650" t="s">
        <v>245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368257</v>
      </c>
      <c r="BH10" s="646"/>
      <c r="BI10" s="646"/>
      <c r="BJ10" s="646"/>
      <c r="BK10" s="646"/>
      <c r="BL10" s="646"/>
      <c r="BM10" s="646"/>
      <c r="BN10" s="647"/>
      <c r="BO10" s="648">
        <v>2</v>
      </c>
      <c r="BP10" s="648"/>
      <c r="BQ10" s="648"/>
      <c r="BR10" s="648"/>
      <c r="BS10" s="654" t="s">
        <v>186</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44966</v>
      </c>
      <c r="CS10" s="646"/>
      <c r="CT10" s="646"/>
      <c r="CU10" s="646"/>
      <c r="CV10" s="646"/>
      <c r="CW10" s="646"/>
      <c r="CX10" s="646"/>
      <c r="CY10" s="647"/>
      <c r="CZ10" s="648">
        <v>0.1</v>
      </c>
      <c r="DA10" s="648"/>
      <c r="DB10" s="648"/>
      <c r="DC10" s="648"/>
      <c r="DD10" s="654" t="s">
        <v>186</v>
      </c>
      <c r="DE10" s="646"/>
      <c r="DF10" s="646"/>
      <c r="DG10" s="646"/>
      <c r="DH10" s="646"/>
      <c r="DI10" s="646"/>
      <c r="DJ10" s="646"/>
      <c r="DK10" s="646"/>
      <c r="DL10" s="646"/>
      <c r="DM10" s="646"/>
      <c r="DN10" s="646"/>
      <c r="DO10" s="646"/>
      <c r="DP10" s="647"/>
      <c r="DQ10" s="654">
        <v>44485</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1580019</v>
      </c>
      <c r="S11" s="646"/>
      <c r="T11" s="646"/>
      <c r="U11" s="646"/>
      <c r="V11" s="646"/>
      <c r="W11" s="646"/>
      <c r="X11" s="646"/>
      <c r="Y11" s="647"/>
      <c r="Z11" s="650">
        <v>4.7</v>
      </c>
      <c r="AA11" s="651"/>
      <c r="AB11" s="651"/>
      <c r="AC11" s="663"/>
      <c r="AD11" s="654">
        <v>1580019</v>
      </c>
      <c r="AE11" s="646"/>
      <c r="AF11" s="646"/>
      <c r="AG11" s="646"/>
      <c r="AH11" s="646"/>
      <c r="AI11" s="646"/>
      <c r="AJ11" s="646"/>
      <c r="AK11" s="647"/>
      <c r="AL11" s="650">
        <v>8.1</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2364646</v>
      </c>
      <c r="BH11" s="646"/>
      <c r="BI11" s="646"/>
      <c r="BJ11" s="646"/>
      <c r="BK11" s="646"/>
      <c r="BL11" s="646"/>
      <c r="BM11" s="646"/>
      <c r="BN11" s="647"/>
      <c r="BO11" s="648">
        <v>12.6</v>
      </c>
      <c r="BP11" s="648"/>
      <c r="BQ11" s="648"/>
      <c r="BR11" s="648"/>
      <c r="BS11" s="654">
        <v>469021</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133942</v>
      </c>
      <c r="CS11" s="646"/>
      <c r="CT11" s="646"/>
      <c r="CU11" s="646"/>
      <c r="CV11" s="646"/>
      <c r="CW11" s="646"/>
      <c r="CX11" s="646"/>
      <c r="CY11" s="647"/>
      <c r="CZ11" s="648">
        <v>0.4</v>
      </c>
      <c r="DA11" s="648"/>
      <c r="DB11" s="648"/>
      <c r="DC11" s="648"/>
      <c r="DD11" s="654">
        <v>7445</v>
      </c>
      <c r="DE11" s="646"/>
      <c r="DF11" s="646"/>
      <c r="DG11" s="646"/>
      <c r="DH11" s="646"/>
      <c r="DI11" s="646"/>
      <c r="DJ11" s="646"/>
      <c r="DK11" s="646"/>
      <c r="DL11" s="646"/>
      <c r="DM11" s="646"/>
      <c r="DN11" s="646"/>
      <c r="DO11" s="646"/>
      <c r="DP11" s="647"/>
      <c r="DQ11" s="654">
        <v>129847</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1930</v>
      </c>
      <c r="S12" s="646"/>
      <c r="T12" s="646"/>
      <c r="U12" s="646"/>
      <c r="V12" s="646"/>
      <c r="W12" s="646"/>
      <c r="X12" s="646"/>
      <c r="Y12" s="647"/>
      <c r="Z12" s="648">
        <v>0</v>
      </c>
      <c r="AA12" s="648"/>
      <c r="AB12" s="648"/>
      <c r="AC12" s="648"/>
      <c r="AD12" s="649">
        <v>1930</v>
      </c>
      <c r="AE12" s="649"/>
      <c r="AF12" s="649"/>
      <c r="AG12" s="649"/>
      <c r="AH12" s="649"/>
      <c r="AI12" s="649"/>
      <c r="AJ12" s="649"/>
      <c r="AK12" s="649"/>
      <c r="AL12" s="650">
        <v>0</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8830997</v>
      </c>
      <c r="BH12" s="646"/>
      <c r="BI12" s="646"/>
      <c r="BJ12" s="646"/>
      <c r="BK12" s="646"/>
      <c r="BL12" s="646"/>
      <c r="BM12" s="646"/>
      <c r="BN12" s="647"/>
      <c r="BO12" s="648">
        <v>47.2</v>
      </c>
      <c r="BP12" s="648"/>
      <c r="BQ12" s="648"/>
      <c r="BR12" s="648"/>
      <c r="BS12" s="654" t="s">
        <v>245</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754959</v>
      </c>
      <c r="CS12" s="646"/>
      <c r="CT12" s="646"/>
      <c r="CU12" s="646"/>
      <c r="CV12" s="646"/>
      <c r="CW12" s="646"/>
      <c r="CX12" s="646"/>
      <c r="CY12" s="647"/>
      <c r="CZ12" s="648">
        <v>2.2999999999999998</v>
      </c>
      <c r="DA12" s="648"/>
      <c r="DB12" s="648"/>
      <c r="DC12" s="648"/>
      <c r="DD12" s="654" t="s">
        <v>186</v>
      </c>
      <c r="DE12" s="646"/>
      <c r="DF12" s="646"/>
      <c r="DG12" s="646"/>
      <c r="DH12" s="646"/>
      <c r="DI12" s="646"/>
      <c r="DJ12" s="646"/>
      <c r="DK12" s="646"/>
      <c r="DL12" s="646"/>
      <c r="DM12" s="646"/>
      <c r="DN12" s="646"/>
      <c r="DO12" s="646"/>
      <c r="DP12" s="647"/>
      <c r="DQ12" s="654">
        <v>243958</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186</v>
      </c>
      <c r="S13" s="646"/>
      <c r="T13" s="646"/>
      <c r="U13" s="646"/>
      <c r="V13" s="646"/>
      <c r="W13" s="646"/>
      <c r="X13" s="646"/>
      <c r="Y13" s="647"/>
      <c r="Z13" s="648" t="s">
        <v>186</v>
      </c>
      <c r="AA13" s="648"/>
      <c r="AB13" s="648"/>
      <c r="AC13" s="648"/>
      <c r="AD13" s="649" t="s">
        <v>245</v>
      </c>
      <c r="AE13" s="649"/>
      <c r="AF13" s="649"/>
      <c r="AG13" s="649"/>
      <c r="AH13" s="649"/>
      <c r="AI13" s="649"/>
      <c r="AJ13" s="649"/>
      <c r="AK13" s="649"/>
      <c r="AL13" s="650" t="s">
        <v>245</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8770635</v>
      </c>
      <c r="BH13" s="646"/>
      <c r="BI13" s="646"/>
      <c r="BJ13" s="646"/>
      <c r="BK13" s="646"/>
      <c r="BL13" s="646"/>
      <c r="BM13" s="646"/>
      <c r="BN13" s="647"/>
      <c r="BO13" s="648">
        <v>46.9</v>
      </c>
      <c r="BP13" s="648"/>
      <c r="BQ13" s="648"/>
      <c r="BR13" s="648"/>
      <c r="BS13" s="654" t="s">
        <v>245</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3673934</v>
      </c>
      <c r="CS13" s="646"/>
      <c r="CT13" s="646"/>
      <c r="CU13" s="646"/>
      <c r="CV13" s="646"/>
      <c r="CW13" s="646"/>
      <c r="CX13" s="646"/>
      <c r="CY13" s="647"/>
      <c r="CZ13" s="648">
        <v>11</v>
      </c>
      <c r="DA13" s="648"/>
      <c r="DB13" s="648"/>
      <c r="DC13" s="648"/>
      <c r="DD13" s="654">
        <v>554569</v>
      </c>
      <c r="DE13" s="646"/>
      <c r="DF13" s="646"/>
      <c r="DG13" s="646"/>
      <c r="DH13" s="646"/>
      <c r="DI13" s="646"/>
      <c r="DJ13" s="646"/>
      <c r="DK13" s="646"/>
      <c r="DL13" s="646"/>
      <c r="DM13" s="646"/>
      <c r="DN13" s="646"/>
      <c r="DO13" s="646"/>
      <c r="DP13" s="647"/>
      <c r="DQ13" s="654">
        <v>3325207</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40887</v>
      </c>
      <c r="S14" s="646"/>
      <c r="T14" s="646"/>
      <c r="U14" s="646"/>
      <c r="V14" s="646"/>
      <c r="W14" s="646"/>
      <c r="X14" s="646"/>
      <c r="Y14" s="647"/>
      <c r="Z14" s="648">
        <v>0.1</v>
      </c>
      <c r="AA14" s="648"/>
      <c r="AB14" s="648"/>
      <c r="AC14" s="648"/>
      <c r="AD14" s="649">
        <v>40887</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130219</v>
      </c>
      <c r="BH14" s="646"/>
      <c r="BI14" s="646"/>
      <c r="BJ14" s="646"/>
      <c r="BK14" s="646"/>
      <c r="BL14" s="646"/>
      <c r="BM14" s="646"/>
      <c r="BN14" s="647"/>
      <c r="BO14" s="648">
        <v>0.7</v>
      </c>
      <c r="BP14" s="648"/>
      <c r="BQ14" s="648"/>
      <c r="BR14" s="648"/>
      <c r="BS14" s="654" t="s">
        <v>186</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1107208</v>
      </c>
      <c r="CS14" s="646"/>
      <c r="CT14" s="646"/>
      <c r="CU14" s="646"/>
      <c r="CV14" s="646"/>
      <c r="CW14" s="646"/>
      <c r="CX14" s="646"/>
      <c r="CY14" s="647"/>
      <c r="CZ14" s="648">
        <v>3.3</v>
      </c>
      <c r="DA14" s="648"/>
      <c r="DB14" s="648"/>
      <c r="DC14" s="648"/>
      <c r="DD14" s="654">
        <v>66728</v>
      </c>
      <c r="DE14" s="646"/>
      <c r="DF14" s="646"/>
      <c r="DG14" s="646"/>
      <c r="DH14" s="646"/>
      <c r="DI14" s="646"/>
      <c r="DJ14" s="646"/>
      <c r="DK14" s="646"/>
      <c r="DL14" s="646"/>
      <c r="DM14" s="646"/>
      <c r="DN14" s="646"/>
      <c r="DO14" s="646"/>
      <c r="DP14" s="647"/>
      <c r="DQ14" s="654">
        <v>1000468</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186</v>
      </c>
      <c r="S15" s="646"/>
      <c r="T15" s="646"/>
      <c r="U15" s="646"/>
      <c r="V15" s="646"/>
      <c r="W15" s="646"/>
      <c r="X15" s="646"/>
      <c r="Y15" s="647"/>
      <c r="Z15" s="648" t="s">
        <v>186</v>
      </c>
      <c r="AA15" s="648"/>
      <c r="AB15" s="648"/>
      <c r="AC15" s="648"/>
      <c r="AD15" s="649" t="s">
        <v>186</v>
      </c>
      <c r="AE15" s="649"/>
      <c r="AF15" s="649"/>
      <c r="AG15" s="649"/>
      <c r="AH15" s="649"/>
      <c r="AI15" s="649"/>
      <c r="AJ15" s="649"/>
      <c r="AK15" s="649"/>
      <c r="AL15" s="650" t="s">
        <v>186</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731172</v>
      </c>
      <c r="BH15" s="646"/>
      <c r="BI15" s="646"/>
      <c r="BJ15" s="646"/>
      <c r="BK15" s="646"/>
      <c r="BL15" s="646"/>
      <c r="BM15" s="646"/>
      <c r="BN15" s="647"/>
      <c r="BO15" s="648">
        <v>3.9</v>
      </c>
      <c r="BP15" s="648"/>
      <c r="BQ15" s="648"/>
      <c r="BR15" s="648"/>
      <c r="BS15" s="654" t="s">
        <v>245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3603118</v>
      </c>
      <c r="CS15" s="646"/>
      <c r="CT15" s="646"/>
      <c r="CU15" s="646"/>
      <c r="CV15" s="646"/>
      <c r="CW15" s="646"/>
      <c r="CX15" s="646"/>
      <c r="CY15" s="647"/>
      <c r="CZ15" s="648">
        <v>10.8</v>
      </c>
      <c r="DA15" s="648"/>
      <c r="DB15" s="648"/>
      <c r="DC15" s="648"/>
      <c r="DD15" s="654">
        <v>917633</v>
      </c>
      <c r="DE15" s="646"/>
      <c r="DF15" s="646"/>
      <c r="DG15" s="646"/>
      <c r="DH15" s="646"/>
      <c r="DI15" s="646"/>
      <c r="DJ15" s="646"/>
      <c r="DK15" s="646"/>
      <c r="DL15" s="646"/>
      <c r="DM15" s="646"/>
      <c r="DN15" s="646"/>
      <c r="DO15" s="646"/>
      <c r="DP15" s="647"/>
      <c r="DQ15" s="654">
        <v>2292895</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12726</v>
      </c>
      <c r="S16" s="646"/>
      <c r="T16" s="646"/>
      <c r="U16" s="646"/>
      <c r="V16" s="646"/>
      <c r="W16" s="646"/>
      <c r="X16" s="646"/>
      <c r="Y16" s="647"/>
      <c r="Z16" s="648">
        <v>0</v>
      </c>
      <c r="AA16" s="648"/>
      <c r="AB16" s="648"/>
      <c r="AC16" s="648"/>
      <c r="AD16" s="649">
        <v>12726</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186</v>
      </c>
      <c r="BH16" s="646"/>
      <c r="BI16" s="646"/>
      <c r="BJ16" s="646"/>
      <c r="BK16" s="646"/>
      <c r="BL16" s="646"/>
      <c r="BM16" s="646"/>
      <c r="BN16" s="647"/>
      <c r="BO16" s="648" t="s">
        <v>245</v>
      </c>
      <c r="BP16" s="648"/>
      <c r="BQ16" s="648"/>
      <c r="BR16" s="648"/>
      <c r="BS16" s="654" t="s">
        <v>245</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13058</v>
      </c>
      <c r="CS16" s="646"/>
      <c r="CT16" s="646"/>
      <c r="CU16" s="646"/>
      <c r="CV16" s="646"/>
      <c r="CW16" s="646"/>
      <c r="CX16" s="646"/>
      <c r="CY16" s="647"/>
      <c r="CZ16" s="648">
        <v>0</v>
      </c>
      <c r="DA16" s="648"/>
      <c r="DB16" s="648"/>
      <c r="DC16" s="648"/>
      <c r="DD16" s="654" t="s">
        <v>245</v>
      </c>
      <c r="DE16" s="646"/>
      <c r="DF16" s="646"/>
      <c r="DG16" s="646"/>
      <c r="DH16" s="646"/>
      <c r="DI16" s="646"/>
      <c r="DJ16" s="646"/>
      <c r="DK16" s="646"/>
      <c r="DL16" s="646"/>
      <c r="DM16" s="646"/>
      <c r="DN16" s="646"/>
      <c r="DO16" s="646"/>
      <c r="DP16" s="647"/>
      <c r="DQ16" s="654">
        <v>26</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214197</v>
      </c>
      <c r="S17" s="646"/>
      <c r="T17" s="646"/>
      <c r="U17" s="646"/>
      <c r="V17" s="646"/>
      <c r="W17" s="646"/>
      <c r="X17" s="646"/>
      <c r="Y17" s="647"/>
      <c r="Z17" s="648">
        <v>0.6</v>
      </c>
      <c r="AA17" s="648"/>
      <c r="AB17" s="648"/>
      <c r="AC17" s="648"/>
      <c r="AD17" s="649">
        <v>214197</v>
      </c>
      <c r="AE17" s="649"/>
      <c r="AF17" s="649"/>
      <c r="AG17" s="649"/>
      <c r="AH17" s="649"/>
      <c r="AI17" s="649"/>
      <c r="AJ17" s="649"/>
      <c r="AK17" s="649"/>
      <c r="AL17" s="650">
        <v>1.1000000000000001</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186</v>
      </c>
      <c r="BH17" s="646"/>
      <c r="BI17" s="646"/>
      <c r="BJ17" s="646"/>
      <c r="BK17" s="646"/>
      <c r="BL17" s="646"/>
      <c r="BM17" s="646"/>
      <c r="BN17" s="647"/>
      <c r="BO17" s="648" t="s">
        <v>186</v>
      </c>
      <c r="BP17" s="648"/>
      <c r="BQ17" s="648"/>
      <c r="BR17" s="648"/>
      <c r="BS17" s="654" t="s">
        <v>186</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1918142</v>
      </c>
      <c r="CS17" s="646"/>
      <c r="CT17" s="646"/>
      <c r="CU17" s="646"/>
      <c r="CV17" s="646"/>
      <c r="CW17" s="646"/>
      <c r="CX17" s="646"/>
      <c r="CY17" s="647"/>
      <c r="CZ17" s="648">
        <v>5.8</v>
      </c>
      <c r="DA17" s="648"/>
      <c r="DB17" s="648"/>
      <c r="DC17" s="648"/>
      <c r="DD17" s="654" t="s">
        <v>245</v>
      </c>
      <c r="DE17" s="646"/>
      <c r="DF17" s="646"/>
      <c r="DG17" s="646"/>
      <c r="DH17" s="646"/>
      <c r="DI17" s="646"/>
      <c r="DJ17" s="646"/>
      <c r="DK17" s="646"/>
      <c r="DL17" s="646"/>
      <c r="DM17" s="646"/>
      <c r="DN17" s="646"/>
      <c r="DO17" s="646"/>
      <c r="DP17" s="647"/>
      <c r="DQ17" s="654">
        <v>1857468</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95608</v>
      </c>
      <c r="S18" s="646"/>
      <c r="T18" s="646"/>
      <c r="U18" s="646"/>
      <c r="V18" s="646"/>
      <c r="W18" s="646"/>
      <c r="X18" s="646"/>
      <c r="Y18" s="647"/>
      <c r="Z18" s="648">
        <v>0.3</v>
      </c>
      <c r="AA18" s="648"/>
      <c r="AB18" s="648"/>
      <c r="AC18" s="648"/>
      <c r="AD18" s="649">
        <v>95608</v>
      </c>
      <c r="AE18" s="649"/>
      <c r="AF18" s="649"/>
      <c r="AG18" s="649"/>
      <c r="AH18" s="649"/>
      <c r="AI18" s="649"/>
      <c r="AJ18" s="649"/>
      <c r="AK18" s="649"/>
      <c r="AL18" s="650">
        <v>0.5</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186</v>
      </c>
      <c r="BH18" s="646"/>
      <c r="BI18" s="646"/>
      <c r="BJ18" s="646"/>
      <c r="BK18" s="646"/>
      <c r="BL18" s="646"/>
      <c r="BM18" s="646"/>
      <c r="BN18" s="647"/>
      <c r="BO18" s="648" t="s">
        <v>245</v>
      </c>
      <c r="BP18" s="648"/>
      <c r="BQ18" s="648"/>
      <c r="BR18" s="648"/>
      <c r="BS18" s="654" t="s">
        <v>186</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186</v>
      </c>
      <c r="CS18" s="646"/>
      <c r="CT18" s="646"/>
      <c r="CU18" s="646"/>
      <c r="CV18" s="646"/>
      <c r="CW18" s="646"/>
      <c r="CX18" s="646"/>
      <c r="CY18" s="647"/>
      <c r="CZ18" s="648" t="s">
        <v>186</v>
      </c>
      <c r="DA18" s="648"/>
      <c r="DB18" s="648"/>
      <c r="DC18" s="648"/>
      <c r="DD18" s="654" t="s">
        <v>186</v>
      </c>
      <c r="DE18" s="646"/>
      <c r="DF18" s="646"/>
      <c r="DG18" s="646"/>
      <c r="DH18" s="646"/>
      <c r="DI18" s="646"/>
      <c r="DJ18" s="646"/>
      <c r="DK18" s="646"/>
      <c r="DL18" s="646"/>
      <c r="DM18" s="646"/>
      <c r="DN18" s="646"/>
      <c r="DO18" s="646"/>
      <c r="DP18" s="647"/>
      <c r="DQ18" s="654" t="s">
        <v>186</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5724</v>
      </c>
      <c r="S19" s="646"/>
      <c r="T19" s="646"/>
      <c r="U19" s="646"/>
      <c r="V19" s="646"/>
      <c r="W19" s="646"/>
      <c r="X19" s="646"/>
      <c r="Y19" s="647"/>
      <c r="Z19" s="648">
        <v>0</v>
      </c>
      <c r="AA19" s="648"/>
      <c r="AB19" s="648"/>
      <c r="AC19" s="648"/>
      <c r="AD19" s="649">
        <v>5724</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1645853</v>
      </c>
      <c r="BH19" s="646"/>
      <c r="BI19" s="646"/>
      <c r="BJ19" s="646"/>
      <c r="BK19" s="646"/>
      <c r="BL19" s="646"/>
      <c r="BM19" s="646"/>
      <c r="BN19" s="647"/>
      <c r="BO19" s="648">
        <v>8.8000000000000007</v>
      </c>
      <c r="BP19" s="648"/>
      <c r="BQ19" s="648"/>
      <c r="BR19" s="648"/>
      <c r="BS19" s="654" t="s">
        <v>245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245</v>
      </c>
      <c r="CS19" s="646"/>
      <c r="CT19" s="646"/>
      <c r="CU19" s="646"/>
      <c r="CV19" s="646"/>
      <c r="CW19" s="646"/>
      <c r="CX19" s="646"/>
      <c r="CY19" s="647"/>
      <c r="CZ19" s="648" t="s">
        <v>186</v>
      </c>
      <c r="DA19" s="648"/>
      <c r="DB19" s="648"/>
      <c r="DC19" s="648"/>
      <c r="DD19" s="654" t="s">
        <v>245</v>
      </c>
      <c r="DE19" s="646"/>
      <c r="DF19" s="646"/>
      <c r="DG19" s="646"/>
      <c r="DH19" s="646"/>
      <c r="DI19" s="646"/>
      <c r="DJ19" s="646"/>
      <c r="DK19" s="646"/>
      <c r="DL19" s="646"/>
      <c r="DM19" s="646"/>
      <c r="DN19" s="646"/>
      <c r="DO19" s="646"/>
      <c r="DP19" s="647"/>
      <c r="DQ19" s="654" t="s">
        <v>186</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1132</v>
      </c>
      <c r="S20" s="646"/>
      <c r="T20" s="646"/>
      <c r="U20" s="646"/>
      <c r="V20" s="646"/>
      <c r="W20" s="646"/>
      <c r="X20" s="646"/>
      <c r="Y20" s="647"/>
      <c r="Z20" s="648">
        <v>0</v>
      </c>
      <c r="AA20" s="648"/>
      <c r="AB20" s="648"/>
      <c r="AC20" s="648"/>
      <c r="AD20" s="649">
        <v>1132</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1645853</v>
      </c>
      <c r="BH20" s="646"/>
      <c r="BI20" s="646"/>
      <c r="BJ20" s="646"/>
      <c r="BK20" s="646"/>
      <c r="BL20" s="646"/>
      <c r="BM20" s="646"/>
      <c r="BN20" s="647"/>
      <c r="BO20" s="648">
        <v>8.8000000000000007</v>
      </c>
      <c r="BP20" s="648"/>
      <c r="BQ20" s="648"/>
      <c r="BR20" s="648"/>
      <c r="BS20" s="654" t="s">
        <v>245</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33302166</v>
      </c>
      <c r="CS20" s="646"/>
      <c r="CT20" s="646"/>
      <c r="CU20" s="646"/>
      <c r="CV20" s="646"/>
      <c r="CW20" s="646"/>
      <c r="CX20" s="646"/>
      <c r="CY20" s="647"/>
      <c r="CZ20" s="648">
        <v>100</v>
      </c>
      <c r="DA20" s="648"/>
      <c r="DB20" s="648"/>
      <c r="DC20" s="648"/>
      <c r="DD20" s="654">
        <v>2200433</v>
      </c>
      <c r="DE20" s="646"/>
      <c r="DF20" s="646"/>
      <c r="DG20" s="646"/>
      <c r="DH20" s="646"/>
      <c r="DI20" s="646"/>
      <c r="DJ20" s="646"/>
      <c r="DK20" s="646"/>
      <c r="DL20" s="646"/>
      <c r="DM20" s="646"/>
      <c r="DN20" s="646"/>
      <c r="DO20" s="646"/>
      <c r="DP20" s="647"/>
      <c r="DQ20" s="654">
        <v>21745255</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111733</v>
      </c>
      <c r="S21" s="646"/>
      <c r="T21" s="646"/>
      <c r="U21" s="646"/>
      <c r="V21" s="646"/>
      <c r="W21" s="646"/>
      <c r="X21" s="646"/>
      <c r="Y21" s="647"/>
      <c r="Z21" s="648">
        <v>0.3</v>
      </c>
      <c r="AA21" s="648"/>
      <c r="AB21" s="648"/>
      <c r="AC21" s="648"/>
      <c r="AD21" s="649">
        <v>111733</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186</v>
      </c>
      <c r="BH21" s="646"/>
      <c r="BI21" s="646"/>
      <c r="BJ21" s="646"/>
      <c r="BK21" s="646"/>
      <c r="BL21" s="646"/>
      <c r="BM21" s="646"/>
      <c r="BN21" s="647"/>
      <c r="BO21" s="648" t="s">
        <v>186</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439076</v>
      </c>
      <c r="S22" s="646"/>
      <c r="T22" s="646"/>
      <c r="U22" s="646"/>
      <c r="V22" s="646"/>
      <c r="W22" s="646"/>
      <c r="X22" s="646"/>
      <c r="Y22" s="647"/>
      <c r="Z22" s="648">
        <v>1.3</v>
      </c>
      <c r="AA22" s="648"/>
      <c r="AB22" s="648"/>
      <c r="AC22" s="648"/>
      <c r="AD22" s="649">
        <v>265644</v>
      </c>
      <c r="AE22" s="649"/>
      <c r="AF22" s="649"/>
      <c r="AG22" s="649"/>
      <c r="AH22" s="649"/>
      <c r="AI22" s="649"/>
      <c r="AJ22" s="649"/>
      <c r="AK22" s="649"/>
      <c r="AL22" s="650">
        <v>1.4</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245</v>
      </c>
      <c r="BH22" s="646"/>
      <c r="BI22" s="646"/>
      <c r="BJ22" s="646"/>
      <c r="BK22" s="646"/>
      <c r="BL22" s="646"/>
      <c r="BM22" s="646"/>
      <c r="BN22" s="647"/>
      <c r="BO22" s="648" t="s">
        <v>245</v>
      </c>
      <c r="BP22" s="648"/>
      <c r="BQ22" s="648"/>
      <c r="BR22" s="648"/>
      <c r="BS22" s="654" t="s">
        <v>186</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265644</v>
      </c>
      <c r="S23" s="646"/>
      <c r="T23" s="646"/>
      <c r="U23" s="646"/>
      <c r="V23" s="646"/>
      <c r="W23" s="646"/>
      <c r="X23" s="646"/>
      <c r="Y23" s="647"/>
      <c r="Z23" s="648">
        <v>0.8</v>
      </c>
      <c r="AA23" s="648"/>
      <c r="AB23" s="648"/>
      <c r="AC23" s="648"/>
      <c r="AD23" s="649">
        <v>265644</v>
      </c>
      <c r="AE23" s="649"/>
      <c r="AF23" s="649"/>
      <c r="AG23" s="649"/>
      <c r="AH23" s="649"/>
      <c r="AI23" s="649"/>
      <c r="AJ23" s="649"/>
      <c r="AK23" s="649"/>
      <c r="AL23" s="650">
        <v>1.4</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1645853</v>
      </c>
      <c r="BH23" s="646"/>
      <c r="BI23" s="646"/>
      <c r="BJ23" s="646"/>
      <c r="BK23" s="646"/>
      <c r="BL23" s="646"/>
      <c r="BM23" s="646"/>
      <c r="BN23" s="647"/>
      <c r="BO23" s="648">
        <v>8.8000000000000007</v>
      </c>
      <c r="BP23" s="648"/>
      <c r="BQ23" s="648"/>
      <c r="BR23" s="648"/>
      <c r="BS23" s="654" t="s">
        <v>186</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173432</v>
      </c>
      <c r="S24" s="646"/>
      <c r="T24" s="646"/>
      <c r="U24" s="646"/>
      <c r="V24" s="646"/>
      <c r="W24" s="646"/>
      <c r="X24" s="646"/>
      <c r="Y24" s="647"/>
      <c r="Z24" s="648">
        <v>0.5</v>
      </c>
      <c r="AA24" s="648"/>
      <c r="AB24" s="648"/>
      <c r="AC24" s="648"/>
      <c r="AD24" s="649" t="s">
        <v>186</v>
      </c>
      <c r="AE24" s="649"/>
      <c r="AF24" s="649"/>
      <c r="AG24" s="649"/>
      <c r="AH24" s="649"/>
      <c r="AI24" s="649"/>
      <c r="AJ24" s="649"/>
      <c r="AK24" s="649"/>
      <c r="AL24" s="650" t="s">
        <v>245</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186</v>
      </c>
      <c r="BH24" s="646"/>
      <c r="BI24" s="646"/>
      <c r="BJ24" s="646"/>
      <c r="BK24" s="646"/>
      <c r="BL24" s="646"/>
      <c r="BM24" s="646"/>
      <c r="BN24" s="647"/>
      <c r="BO24" s="648" t="s">
        <v>245</v>
      </c>
      <c r="BP24" s="648"/>
      <c r="BQ24" s="648"/>
      <c r="BR24" s="648"/>
      <c r="BS24" s="654" t="s">
        <v>186</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17704995</v>
      </c>
      <c r="CS24" s="635"/>
      <c r="CT24" s="635"/>
      <c r="CU24" s="635"/>
      <c r="CV24" s="635"/>
      <c r="CW24" s="635"/>
      <c r="CX24" s="635"/>
      <c r="CY24" s="636"/>
      <c r="CZ24" s="639">
        <v>53.2</v>
      </c>
      <c r="DA24" s="640"/>
      <c r="DB24" s="640"/>
      <c r="DC24" s="659"/>
      <c r="DD24" s="684">
        <v>10021966</v>
      </c>
      <c r="DE24" s="635"/>
      <c r="DF24" s="635"/>
      <c r="DG24" s="635"/>
      <c r="DH24" s="635"/>
      <c r="DI24" s="635"/>
      <c r="DJ24" s="635"/>
      <c r="DK24" s="636"/>
      <c r="DL24" s="684">
        <v>10014637</v>
      </c>
      <c r="DM24" s="635"/>
      <c r="DN24" s="635"/>
      <c r="DO24" s="635"/>
      <c r="DP24" s="635"/>
      <c r="DQ24" s="635"/>
      <c r="DR24" s="635"/>
      <c r="DS24" s="635"/>
      <c r="DT24" s="635"/>
      <c r="DU24" s="635"/>
      <c r="DV24" s="636"/>
      <c r="DW24" s="639">
        <v>51.1</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245</v>
      </c>
      <c r="S25" s="646"/>
      <c r="T25" s="646"/>
      <c r="U25" s="646"/>
      <c r="V25" s="646"/>
      <c r="W25" s="646"/>
      <c r="X25" s="646"/>
      <c r="Y25" s="647"/>
      <c r="Z25" s="648" t="s">
        <v>245</v>
      </c>
      <c r="AA25" s="648"/>
      <c r="AB25" s="648"/>
      <c r="AC25" s="648"/>
      <c r="AD25" s="649" t="s">
        <v>186</v>
      </c>
      <c r="AE25" s="649"/>
      <c r="AF25" s="649"/>
      <c r="AG25" s="649"/>
      <c r="AH25" s="649"/>
      <c r="AI25" s="649"/>
      <c r="AJ25" s="649"/>
      <c r="AK25" s="649"/>
      <c r="AL25" s="650" t="s">
        <v>186</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245</v>
      </c>
      <c r="BH25" s="646"/>
      <c r="BI25" s="646"/>
      <c r="BJ25" s="646"/>
      <c r="BK25" s="646"/>
      <c r="BL25" s="646"/>
      <c r="BM25" s="646"/>
      <c r="BN25" s="647"/>
      <c r="BO25" s="648" t="s">
        <v>245</v>
      </c>
      <c r="BP25" s="648"/>
      <c r="BQ25" s="648"/>
      <c r="BR25" s="648"/>
      <c r="BS25" s="654" t="s">
        <v>186</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5015960</v>
      </c>
      <c r="CS25" s="681"/>
      <c r="CT25" s="681"/>
      <c r="CU25" s="681"/>
      <c r="CV25" s="681"/>
      <c r="CW25" s="681"/>
      <c r="CX25" s="681"/>
      <c r="CY25" s="682"/>
      <c r="CZ25" s="650">
        <v>15.1</v>
      </c>
      <c r="DA25" s="679"/>
      <c r="DB25" s="679"/>
      <c r="DC25" s="683"/>
      <c r="DD25" s="654">
        <v>4700025</v>
      </c>
      <c r="DE25" s="681"/>
      <c r="DF25" s="681"/>
      <c r="DG25" s="681"/>
      <c r="DH25" s="681"/>
      <c r="DI25" s="681"/>
      <c r="DJ25" s="681"/>
      <c r="DK25" s="682"/>
      <c r="DL25" s="654">
        <v>4694296</v>
      </c>
      <c r="DM25" s="681"/>
      <c r="DN25" s="681"/>
      <c r="DO25" s="681"/>
      <c r="DP25" s="681"/>
      <c r="DQ25" s="681"/>
      <c r="DR25" s="681"/>
      <c r="DS25" s="681"/>
      <c r="DT25" s="681"/>
      <c r="DU25" s="681"/>
      <c r="DV25" s="682"/>
      <c r="DW25" s="650">
        <v>23.9</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21277099</v>
      </c>
      <c r="S26" s="646"/>
      <c r="T26" s="646"/>
      <c r="U26" s="646"/>
      <c r="V26" s="646"/>
      <c r="W26" s="646"/>
      <c r="X26" s="646"/>
      <c r="Y26" s="647"/>
      <c r="Z26" s="648">
        <v>63.2</v>
      </c>
      <c r="AA26" s="648"/>
      <c r="AB26" s="648"/>
      <c r="AC26" s="648"/>
      <c r="AD26" s="649">
        <v>19457814</v>
      </c>
      <c r="AE26" s="649"/>
      <c r="AF26" s="649"/>
      <c r="AG26" s="649"/>
      <c r="AH26" s="649"/>
      <c r="AI26" s="649"/>
      <c r="AJ26" s="649"/>
      <c r="AK26" s="649"/>
      <c r="AL26" s="650">
        <v>99.2</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186</v>
      </c>
      <c r="BH26" s="646"/>
      <c r="BI26" s="646"/>
      <c r="BJ26" s="646"/>
      <c r="BK26" s="646"/>
      <c r="BL26" s="646"/>
      <c r="BM26" s="646"/>
      <c r="BN26" s="647"/>
      <c r="BO26" s="648" t="s">
        <v>186</v>
      </c>
      <c r="BP26" s="648"/>
      <c r="BQ26" s="648"/>
      <c r="BR26" s="648"/>
      <c r="BS26" s="654" t="s">
        <v>245</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3513762</v>
      </c>
      <c r="CS26" s="646"/>
      <c r="CT26" s="646"/>
      <c r="CU26" s="646"/>
      <c r="CV26" s="646"/>
      <c r="CW26" s="646"/>
      <c r="CX26" s="646"/>
      <c r="CY26" s="647"/>
      <c r="CZ26" s="650">
        <v>10.6</v>
      </c>
      <c r="DA26" s="679"/>
      <c r="DB26" s="679"/>
      <c r="DC26" s="683"/>
      <c r="DD26" s="654">
        <v>3210379</v>
      </c>
      <c r="DE26" s="646"/>
      <c r="DF26" s="646"/>
      <c r="DG26" s="646"/>
      <c r="DH26" s="646"/>
      <c r="DI26" s="646"/>
      <c r="DJ26" s="646"/>
      <c r="DK26" s="647"/>
      <c r="DL26" s="654" t="s">
        <v>186</v>
      </c>
      <c r="DM26" s="646"/>
      <c r="DN26" s="646"/>
      <c r="DO26" s="646"/>
      <c r="DP26" s="646"/>
      <c r="DQ26" s="646"/>
      <c r="DR26" s="646"/>
      <c r="DS26" s="646"/>
      <c r="DT26" s="646"/>
      <c r="DU26" s="646"/>
      <c r="DV26" s="647"/>
      <c r="DW26" s="650" t="s">
        <v>186</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12561</v>
      </c>
      <c r="S27" s="646"/>
      <c r="T27" s="646"/>
      <c r="U27" s="646"/>
      <c r="V27" s="646"/>
      <c r="W27" s="646"/>
      <c r="X27" s="646"/>
      <c r="Y27" s="647"/>
      <c r="Z27" s="648">
        <v>0</v>
      </c>
      <c r="AA27" s="648"/>
      <c r="AB27" s="648"/>
      <c r="AC27" s="648"/>
      <c r="AD27" s="649">
        <v>12561</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18708207</v>
      </c>
      <c r="BH27" s="646"/>
      <c r="BI27" s="646"/>
      <c r="BJ27" s="646"/>
      <c r="BK27" s="646"/>
      <c r="BL27" s="646"/>
      <c r="BM27" s="646"/>
      <c r="BN27" s="647"/>
      <c r="BO27" s="648">
        <v>100</v>
      </c>
      <c r="BP27" s="648"/>
      <c r="BQ27" s="648"/>
      <c r="BR27" s="648"/>
      <c r="BS27" s="654">
        <v>469021</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10770893</v>
      </c>
      <c r="CS27" s="681"/>
      <c r="CT27" s="681"/>
      <c r="CU27" s="681"/>
      <c r="CV27" s="681"/>
      <c r="CW27" s="681"/>
      <c r="CX27" s="681"/>
      <c r="CY27" s="682"/>
      <c r="CZ27" s="650">
        <v>32.299999999999997</v>
      </c>
      <c r="DA27" s="679"/>
      <c r="DB27" s="679"/>
      <c r="DC27" s="683"/>
      <c r="DD27" s="654">
        <v>3464473</v>
      </c>
      <c r="DE27" s="681"/>
      <c r="DF27" s="681"/>
      <c r="DG27" s="681"/>
      <c r="DH27" s="681"/>
      <c r="DI27" s="681"/>
      <c r="DJ27" s="681"/>
      <c r="DK27" s="682"/>
      <c r="DL27" s="654">
        <v>3462873</v>
      </c>
      <c r="DM27" s="681"/>
      <c r="DN27" s="681"/>
      <c r="DO27" s="681"/>
      <c r="DP27" s="681"/>
      <c r="DQ27" s="681"/>
      <c r="DR27" s="681"/>
      <c r="DS27" s="681"/>
      <c r="DT27" s="681"/>
      <c r="DU27" s="681"/>
      <c r="DV27" s="682"/>
      <c r="DW27" s="650">
        <v>17.7</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522375</v>
      </c>
      <c r="S28" s="646"/>
      <c r="T28" s="646"/>
      <c r="U28" s="646"/>
      <c r="V28" s="646"/>
      <c r="W28" s="646"/>
      <c r="X28" s="646"/>
      <c r="Y28" s="647"/>
      <c r="Z28" s="648">
        <v>1.6</v>
      </c>
      <c r="AA28" s="648"/>
      <c r="AB28" s="648"/>
      <c r="AC28" s="648"/>
      <c r="AD28" s="649" t="s">
        <v>245</v>
      </c>
      <c r="AE28" s="649"/>
      <c r="AF28" s="649"/>
      <c r="AG28" s="649"/>
      <c r="AH28" s="649"/>
      <c r="AI28" s="649"/>
      <c r="AJ28" s="649"/>
      <c r="AK28" s="649"/>
      <c r="AL28" s="650" t="s">
        <v>245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1918142</v>
      </c>
      <c r="CS28" s="646"/>
      <c r="CT28" s="646"/>
      <c r="CU28" s="646"/>
      <c r="CV28" s="646"/>
      <c r="CW28" s="646"/>
      <c r="CX28" s="646"/>
      <c r="CY28" s="647"/>
      <c r="CZ28" s="650">
        <v>5.8</v>
      </c>
      <c r="DA28" s="679"/>
      <c r="DB28" s="679"/>
      <c r="DC28" s="683"/>
      <c r="DD28" s="654">
        <v>1857468</v>
      </c>
      <c r="DE28" s="646"/>
      <c r="DF28" s="646"/>
      <c r="DG28" s="646"/>
      <c r="DH28" s="646"/>
      <c r="DI28" s="646"/>
      <c r="DJ28" s="646"/>
      <c r="DK28" s="647"/>
      <c r="DL28" s="654">
        <v>1857468</v>
      </c>
      <c r="DM28" s="646"/>
      <c r="DN28" s="646"/>
      <c r="DO28" s="646"/>
      <c r="DP28" s="646"/>
      <c r="DQ28" s="646"/>
      <c r="DR28" s="646"/>
      <c r="DS28" s="646"/>
      <c r="DT28" s="646"/>
      <c r="DU28" s="646"/>
      <c r="DV28" s="647"/>
      <c r="DW28" s="650">
        <v>9.5</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382145</v>
      </c>
      <c r="S29" s="646"/>
      <c r="T29" s="646"/>
      <c r="U29" s="646"/>
      <c r="V29" s="646"/>
      <c r="W29" s="646"/>
      <c r="X29" s="646"/>
      <c r="Y29" s="647"/>
      <c r="Z29" s="648">
        <v>1.1000000000000001</v>
      </c>
      <c r="AA29" s="648"/>
      <c r="AB29" s="648"/>
      <c r="AC29" s="648"/>
      <c r="AD29" s="649">
        <v>105955</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1918142</v>
      </c>
      <c r="CS29" s="681"/>
      <c r="CT29" s="681"/>
      <c r="CU29" s="681"/>
      <c r="CV29" s="681"/>
      <c r="CW29" s="681"/>
      <c r="CX29" s="681"/>
      <c r="CY29" s="682"/>
      <c r="CZ29" s="650">
        <v>5.8</v>
      </c>
      <c r="DA29" s="679"/>
      <c r="DB29" s="679"/>
      <c r="DC29" s="683"/>
      <c r="DD29" s="654">
        <v>1857468</v>
      </c>
      <c r="DE29" s="681"/>
      <c r="DF29" s="681"/>
      <c r="DG29" s="681"/>
      <c r="DH29" s="681"/>
      <c r="DI29" s="681"/>
      <c r="DJ29" s="681"/>
      <c r="DK29" s="682"/>
      <c r="DL29" s="654">
        <v>1857468</v>
      </c>
      <c r="DM29" s="681"/>
      <c r="DN29" s="681"/>
      <c r="DO29" s="681"/>
      <c r="DP29" s="681"/>
      <c r="DQ29" s="681"/>
      <c r="DR29" s="681"/>
      <c r="DS29" s="681"/>
      <c r="DT29" s="681"/>
      <c r="DU29" s="681"/>
      <c r="DV29" s="682"/>
      <c r="DW29" s="650">
        <v>9.5</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126120</v>
      </c>
      <c r="S30" s="646"/>
      <c r="T30" s="646"/>
      <c r="U30" s="646"/>
      <c r="V30" s="646"/>
      <c r="W30" s="646"/>
      <c r="X30" s="646"/>
      <c r="Y30" s="647"/>
      <c r="Z30" s="648">
        <v>0.4</v>
      </c>
      <c r="AA30" s="648"/>
      <c r="AB30" s="648"/>
      <c r="AC30" s="648"/>
      <c r="AD30" s="649" t="s">
        <v>245</v>
      </c>
      <c r="AE30" s="649"/>
      <c r="AF30" s="649"/>
      <c r="AG30" s="649"/>
      <c r="AH30" s="649"/>
      <c r="AI30" s="649"/>
      <c r="AJ30" s="649"/>
      <c r="AK30" s="649"/>
      <c r="AL30" s="650" t="s">
        <v>186</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1792484</v>
      </c>
      <c r="CS30" s="646"/>
      <c r="CT30" s="646"/>
      <c r="CU30" s="646"/>
      <c r="CV30" s="646"/>
      <c r="CW30" s="646"/>
      <c r="CX30" s="646"/>
      <c r="CY30" s="647"/>
      <c r="CZ30" s="650">
        <v>5.4</v>
      </c>
      <c r="DA30" s="679"/>
      <c r="DB30" s="679"/>
      <c r="DC30" s="683"/>
      <c r="DD30" s="654">
        <v>1734831</v>
      </c>
      <c r="DE30" s="646"/>
      <c r="DF30" s="646"/>
      <c r="DG30" s="646"/>
      <c r="DH30" s="646"/>
      <c r="DI30" s="646"/>
      <c r="DJ30" s="646"/>
      <c r="DK30" s="647"/>
      <c r="DL30" s="654">
        <v>1734831</v>
      </c>
      <c r="DM30" s="646"/>
      <c r="DN30" s="646"/>
      <c r="DO30" s="646"/>
      <c r="DP30" s="646"/>
      <c r="DQ30" s="646"/>
      <c r="DR30" s="646"/>
      <c r="DS30" s="646"/>
      <c r="DT30" s="646"/>
      <c r="DU30" s="646"/>
      <c r="DV30" s="647"/>
      <c r="DW30" s="650">
        <v>8.8000000000000007</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6133285</v>
      </c>
      <c r="S31" s="646"/>
      <c r="T31" s="646"/>
      <c r="U31" s="646"/>
      <c r="V31" s="646"/>
      <c r="W31" s="646"/>
      <c r="X31" s="646"/>
      <c r="Y31" s="647"/>
      <c r="Z31" s="648">
        <v>18.2</v>
      </c>
      <c r="AA31" s="648"/>
      <c r="AB31" s="648"/>
      <c r="AC31" s="648"/>
      <c r="AD31" s="649" t="s">
        <v>245</v>
      </c>
      <c r="AE31" s="649"/>
      <c r="AF31" s="649"/>
      <c r="AG31" s="649"/>
      <c r="AH31" s="649"/>
      <c r="AI31" s="649"/>
      <c r="AJ31" s="649"/>
      <c r="AK31" s="649"/>
      <c r="AL31" s="650" t="s">
        <v>245</v>
      </c>
      <c r="AM31" s="651"/>
      <c r="AN31" s="651"/>
      <c r="AO31" s="652"/>
      <c r="AP31" s="702" t="s">
        <v>312</v>
      </c>
      <c r="AQ31" s="703"/>
      <c r="AR31" s="703"/>
      <c r="AS31" s="703"/>
      <c r="AT31" s="708" t="s">
        <v>313</v>
      </c>
      <c r="AU31" s="229"/>
      <c r="AV31" s="229"/>
      <c r="AW31" s="229"/>
      <c r="AX31" s="631" t="s">
        <v>189</v>
      </c>
      <c r="AY31" s="632"/>
      <c r="AZ31" s="632"/>
      <c r="BA31" s="632"/>
      <c r="BB31" s="632"/>
      <c r="BC31" s="632"/>
      <c r="BD31" s="632"/>
      <c r="BE31" s="632"/>
      <c r="BF31" s="633"/>
      <c r="BG31" s="713">
        <v>99.2</v>
      </c>
      <c r="BH31" s="700"/>
      <c r="BI31" s="700"/>
      <c r="BJ31" s="700"/>
      <c r="BK31" s="700"/>
      <c r="BL31" s="700"/>
      <c r="BM31" s="640">
        <v>98</v>
      </c>
      <c r="BN31" s="700"/>
      <c r="BO31" s="700"/>
      <c r="BP31" s="700"/>
      <c r="BQ31" s="701"/>
      <c r="BR31" s="713">
        <v>99.2</v>
      </c>
      <c r="BS31" s="700"/>
      <c r="BT31" s="700"/>
      <c r="BU31" s="700"/>
      <c r="BV31" s="700"/>
      <c r="BW31" s="700"/>
      <c r="BX31" s="640">
        <v>97.8</v>
      </c>
      <c r="BY31" s="700"/>
      <c r="BZ31" s="700"/>
      <c r="CA31" s="700"/>
      <c r="CB31" s="701"/>
      <c r="CD31" s="687"/>
      <c r="CE31" s="688"/>
      <c r="CF31" s="660" t="s">
        <v>314</v>
      </c>
      <c r="CG31" s="661"/>
      <c r="CH31" s="661"/>
      <c r="CI31" s="661"/>
      <c r="CJ31" s="661"/>
      <c r="CK31" s="661"/>
      <c r="CL31" s="661"/>
      <c r="CM31" s="661"/>
      <c r="CN31" s="661"/>
      <c r="CO31" s="661"/>
      <c r="CP31" s="661"/>
      <c r="CQ31" s="662"/>
      <c r="CR31" s="645">
        <v>125658</v>
      </c>
      <c r="CS31" s="681"/>
      <c r="CT31" s="681"/>
      <c r="CU31" s="681"/>
      <c r="CV31" s="681"/>
      <c r="CW31" s="681"/>
      <c r="CX31" s="681"/>
      <c r="CY31" s="682"/>
      <c r="CZ31" s="650">
        <v>0.4</v>
      </c>
      <c r="DA31" s="679"/>
      <c r="DB31" s="679"/>
      <c r="DC31" s="683"/>
      <c r="DD31" s="654">
        <v>122637</v>
      </c>
      <c r="DE31" s="681"/>
      <c r="DF31" s="681"/>
      <c r="DG31" s="681"/>
      <c r="DH31" s="681"/>
      <c r="DI31" s="681"/>
      <c r="DJ31" s="681"/>
      <c r="DK31" s="682"/>
      <c r="DL31" s="654">
        <v>122637</v>
      </c>
      <c r="DM31" s="681"/>
      <c r="DN31" s="681"/>
      <c r="DO31" s="681"/>
      <c r="DP31" s="681"/>
      <c r="DQ31" s="681"/>
      <c r="DR31" s="681"/>
      <c r="DS31" s="681"/>
      <c r="DT31" s="681"/>
      <c r="DU31" s="681"/>
      <c r="DV31" s="682"/>
      <c r="DW31" s="650">
        <v>0.6</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245</v>
      </c>
      <c r="S32" s="646"/>
      <c r="T32" s="646"/>
      <c r="U32" s="646"/>
      <c r="V32" s="646"/>
      <c r="W32" s="646"/>
      <c r="X32" s="646"/>
      <c r="Y32" s="647"/>
      <c r="Z32" s="648" t="s">
        <v>245</v>
      </c>
      <c r="AA32" s="648"/>
      <c r="AB32" s="648"/>
      <c r="AC32" s="648"/>
      <c r="AD32" s="649" t="s">
        <v>245</v>
      </c>
      <c r="AE32" s="649"/>
      <c r="AF32" s="649"/>
      <c r="AG32" s="649"/>
      <c r="AH32" s="649"/>
      <c r="AI32" s="649"/>
      <c r="AJ32" s="649"/>
      <c r="AK32" s="649"/>
      <c r="AL32" s="650" t="s">
        <v>245</v>
      </c>
      <c r="AM32" s="651"/>
      <c r="AN32" s="651"/>
      <c r="AO32" s="652"/>
      <c r="AP32" s="704"/>
      <c r="AQ32" s="705"/>
      <c r="AR32" s="705"/>
      <c r="AS32" s="705"/>
      <c r="AT32" s="709"/>
      <c r="AU32" s="228" t="s">
        <v>316</v>
      </c>
      <c r="AV32" s="228"/>
      <c r="AW32" s="228"/>
      <c r="AX32" s="642" t="s">
        <v>317</v>
      </c>
      <c r="AY32" s="643"/>
      <c r="AZ32" s="643"/>
      <c r="BA32" s="643"/>
      <c r="BB32" s="643"/>
      <c r="BC32" s="643"/>
      <c r="BD32" s="643"/>
      <c r="BE32" s="643"/>
      <c r="BF32" s="644"/>
      <c r="BG32" s="714">
        <v>98.9</v>
      </c>
      <c r="BH32" s="681"/>
      <c r="BI32" s="681"/>
      <c r="BJ32" s="681"/>
      <c r="BK32" s="681"/>
      <c r="BL32" s="681"/>
      <c r="BM32" s="651">
        <v>97.2</v>
      </c>
      <c r="BN32" s="711"/>
      <c r="BO32" s="711"/>
      <c r="BP32" s="711"/>
      <c r="BQ32" s="712"/>
      <c r="BR32" s="714">
        <v>98.8</v>
      </c>
      <c r="BS32" s="681"/>
      <c r="BT32" s="681"/>
      <c r="BU32" s="681"/>
      <c r="BV32" s="681"/>
      <c r="BW32" s="681"/>
      <c r="BX32" s="651">
        <v>96.9</v>
      </c>
      <c r="BY32" s="711"/>
      <c r="BZ32" s="711"/>
      <c r="CA32" s="711"/>
      <c r="CB32" s="712"/>
      <c r="CD32" s="689"/>
      <c r="CE32" s="690"/>
      <c r="CF32" s="660" t="s">
        <v>318</v>
      </c>
      <c r="CG32" s="661"/>
      <c r="CH32" s="661"/>
      <c r="CI32" s="661"/>
      <c r="CJ32" s="661"/>
      <c r="CK32" s="661"/>
      <c r="CL32" s="661"/>
      <c r="CM32" s="661"/>
      <c r="CN32" s="661"/>
      <c r="CO32" s="661"/>
      <c r="CP32" s="661"/>
      <c r="CQ32" s="662"/>
      <c r="CR32" s="645" t="s">
        <v>186</v>
      </c>
      <c r="CS32" s="646"/>
      <c r="CT32" s="646"/>
      <c r="CU32" s="646"/>
      <c r="CV32" s="646"/>
      <c r="CW32" s="646"/>
      <c r="CX32" s="646"/>
      <c r="CY32" s="647"/>
      <c r="CZ32" s="650" t="s">
        <v>186</v>
      </c>
      <c r="DA32" s="679"/>
      <c r="DB32" s="679"/>
      <c r="DC32" s="683"/>
      <c r="DD32" s="654" t="s">
        <v>245</v>
      </c>
      <c r="DE32" s="646"/>
      <c r="DF32" s="646"/>
      <c r="DG32" s="646"/>
      <c r="DH32" s="646"/>
      <c r="DI32" s="646"/>
      <c r="DJ32" s="646"/>
      <c r="DK32" s="647"/>
      <c r="DL32" s="654" t="s">
        <v>186</v>
      </c>
      <c r="DM32" s="646"/>
      <c r="DN32" s="646"/>
      <c r="DO32" s="646"/>
      <c r="DP32" s="646"/>
      <c r="DQ32" s="646"/>
      <c r="DR32" s="646"/>
      <c r="DS32" s="646"/>
      <c r="DT32" s="646"/>
      <c r="DU32" s="646"/>
      <c r="DV32" s="647"/>
      <c r="DW32" s="650" t="s">
        <v>245</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2470205</v>
      </c>
      <c r="S33" s="646"/>
      <c r="T33" s="646"/>
      <c r="U33" s="646"/>
      <c r="V33" s="646"/>
      <c r="W33" s="646"/>
      <c r="X33" s="646"/>
      <c r="Y33" s="647"/>
      <c r="Z33" s="648">
        <v>7.3</v>
      </c>
      <c r="AA33" s="648"/>
      <c r="AB33" s="648"/>
      <c r="AC33" s="648"/>
      <c r="AD33" s="649" t="s">
        <v>186</v>
      </c>
      <c r="AE33" s="649"/>
      <c r="AF33" s="649"/>
      <c r="AG33" s="649"/>
      <c r="AH33" s="649"/>
      <c r="AI33" s="649"/>
      <c r="AJ33" s="649"/>
      <c r="AK33" s="649"/>
      <c r="AL33" s="650" t="s">
        <v>186</v>
      </c>
      <c r="AM33" s="651"/>
      <c r="AN33" s="651"/>
      <c r="AO33" s="652"/>
      <c r="AP33" s="706"/>
      <c r="AQ33" s="707"/>
      <c r="AR33" s="707"/>
      <c r="AS33" s="707"/>
      <c r="AT33" s="710"/>
      <c r="AU33" s="230"/>
      <c r="AV33" s="230"/>
      <c r="AW33" s="230"/>
      <c r="AX33" s="695" t="s">
        <v>320</v>
      </c>
      <c r="AY33" s="696"/>
      <c r="AZ33" s="696"/>
      <c r="BA33" s="696"/>
      <c r="BB33" s="696"/>
      <c r="BC33" s="696"/>
      <c r="BD33" s="696"/>
      <c r="BE33" s="696"/>
      <c r="BF33" s="697"/>
      <c r="BG33" s="715">
        <v>99.4</v>
      </c>
      <c r="BH33" s="716"/>
      <c r="BI33" s="716"/>
      <c r="BJ33" s="716"/>
      <c r="BK33" s="716"/>
      <c r="BL33" s="716"/>
      <c r="BM33" s="717">
        <v>98.4</v>
      </c>
      <c r="BN33" s="716"/>
      <c r="BO33" s="716"/>
      <c r="BP33" s="716"/>
      <c r="BQ33" s="718"/>
      <c r="BR33" s="715">
        <v>99.4</v>
      </c>
      <c r="BS33" s="716"/>
      <c r="BT33" s="716"/>
      <c r="BU33" s="716"/>
      <c r="BV33" s="716"/>
      <c r="BW33" s="716"/>
      <c r="BX33" s="717">
        <v>98.4</v>
      </c>
      <c r="BY33" s="716"/>
      <c r="BZ33" s="716"/>
      <c r="CA33" s="716"/>
      <c r="CB33" s="718"/>
      <c r="CD33" s="660" t="s">
        <v>321</v>
      </c>
      <c r="CE33" s="661"/>
      <c r="CF33" s="661"/>
      <c r="CG33" s="661"/>
      <c r="CH33" s="661"/>
      <c r="CI33" s="661"/>
      <c r="CJ33" s="661"/>
      <c r="CK33" s="661"/>
      <c r="CL33" s="661"/>
      <c r="CM33" s="661"/>
      <c r="CN33" s="661"/>
      <c r="CO33" s="661"/>
      <c r="CP33" s="661"/>
      <c r="CQ33" s="662"/>
      <c r="CR33" s="645">
        <v>13383680</v>
      </c>
      <c r="CS33" s="681"/>
      <c r="CT33" s="681"/>
      <c r="CU33" s="681"/>
      <c r="CV33" s="681"/>
      <c r="CW33" s="681"/>
      <c r="CX33" s="681"/>
      <c r="CY33" s="682"/>
      <c r="CZ33" s="650">
        <v>40.200000000000003</v>
      </c>
      <c r="DA33" s="679"/>
      <c r="DB33" s="679"/>
      <c r="DC33" s="683"/>
      <c r="DD33" s="654">
        <v>11117048</v>
      </c>
      <c r="DE33" s="681"/>
      <c r="DF33" s="681"/>
      <c r="DG33" s="681"/>
      <c r="DH33" s="681"/>
      <c r="DI33" s="681"/>
      <c r="DJ33" s="681"/>
      <c r="DK33" s="682"/>
      <c r="DL33" s="654">
        <v>9423208</v>
      </c>
      <c r="DM33" s="681"/>
      <c r="DN33" s="681"/>
      <c r="DO33" s="681"/>
      <c r="DP33" s="681"/>
      <c r="DQ33" s="681"/>
      <c r="DR33" s="681"/>
      <c r="DS33" s="681"/>
      <c r="DT33" s="681"/>
      <c r="DU33" s="681"/>
      <c r="DV33" s="682"/>
      <c r="DW33" s="650">
        <v>48</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92766</v>
      </c>
      <c r="S34" s="646"/>
      <c r="T34" s="646"/>
      <c r="U34" s="646"/>
      <c r="V34" s="646"/>
      <c r="W34" s="646"/>
      <c r="X34" s="646"/>
      <c r="Y34" s="647"/>
      <c r="Z34" s="648">
        <v>0.3</v>
      </c>
      <c r="AA34" s="648"/>
      <c r="AB34" s="648"/>
      <c r="AC34" s="648"/>
      <c r="AD34" s="649">
        <v>34447</v>
      </c>
      <c r="AE34" s="649"/>
      <c r="AF34" s="649"/>
      <c r="AG34" s="649"/>
      <c r="AH34" s="649"/>
      <c r="AI34" s="649"/>
      <c r="AJ34" s="649"/>
      <c r="AK34" s="649"/>
      <c r="AL34" s="650">
        <v>0.2</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323</v>
      </c>
      <c r="CE34" s="661"/>
      <c r="CF34" s="661"/>
      <c r="CG34" s="661"/>
      <c r="CH34" s="661"/>
      <c r="CI34" s="661"/>
      <c r="CJ34" s="661"/>
      <c r="CK34" s="661"/>
      <c r="CL34" s="661"/>
      <c r="CM34" s="661"/>
      <c r="CN34" s="661"/>
      <c r="CO34" s="661"/>
      <c r="CP34" s="661"/>
      <c r="CQ34" s="662"/>
      <c r="CR34" s="645">
        <v>5612398</v>
      </c>
      <c r="CS34" s="646"/>
      <c r="CT34" s="646"/>
      <c r="CU34" s="646"/>
      <c r="CV34" s="646"/>
      <c r="CW34" s="646"/>
      <c r="CX34" s="646"/>
      <c r="CY34" s="647"/>
      <c r="CZ34" s="650">
        <v>16.899999999999999</v>
      </c>
      <c r="DA34" s="679"/>
      <c r="DB34" s="679"/>
      <c r="DC34" s="683"/>
      <c r="DD34" s="654">
        <v>4718003</v>
      </c>
      <c r="DE34" s="646"/>
      <c r="DF34" s="646"/>
      <c r="DG34" s="646"/>
      <c r="DH34" s="646"/>
      <c r="DI34" s="646"/>
      <c r="DJ34" s="646"/>
      <c r="DK34" s="647"/>
      <c r="DL34" s="654">
        <v>4402066</v>
      </c>
      <c r="DM34" s="646"/>
      <c r="DN34" s="646"/>
      <c r="DO34" s="646"/>
      <c r="DP34" s="646"/>
      <c r="DQ34" s="646"/>
      <c r="DR34" s="646"/>
      <c r="DS34" s="646"/>
      <c r="DT34" s="646"/>
      <c r="DU34" s="646"/>
      <c r="DV34" s="647"/>
      <c r="DW34" s="650">
        <v>22.4</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14224</v>
      </c>
      <c r="S35" s="646"/>
      <c r="T35" s="646"/>
      <c r="U35" s="646"/>
      <c r="V35" s="646"/>
      <c r="W35" s="646"/>
      <c r="X35" s="646"/>
      <c r="Y35" s="647"/>
      <c r="Z35" s="648">
        <v>0</v>
      </c>
      <c r="AA35" s="648"/>
      <c r="AB35" s="648"/>
      <c r="AC35" s="648"/>
      <c r="AD35" s="649" t="s">
        <v>245</v>
      </c>
      <c r="AE35" s="649"/>
      <c r="AF35" s="649"/>
      <c r="AG35" s="649"/>
      <c r="AH35" s="649"/>
      <c r="AI35" s="649"/>
      <c r="AJ35" s="649"/>
      <c r="AK35" s="649"/>
      <c r="AL35" s="650" t="s">
        <v>186</v>
      </c>
      <c r="AM35" s="651"/>
      <c r="AN35" s="651"/>
      <c r="AO35" s="652"/>
      <c r="AP35" s="233"/>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581620</v>
      </c>
      <c r="CS35" s="681"/>
      <c r="CT35" s="681"/>
      <c r="CU35" s="681"/>
      <c r="CV35" s="681"/>
      <c r="CW35" s="681"/>
      <c r="CX35" s="681"/>
      <c r="CY35" s="682"/>
      <c r="CZ35" s="650">
        <v>1.7</v>
      </c>
      <c r="DA35" s="679"/>
      <c r="DB35" s="679"/>
      <c r="DC35" s="683"/>
      <c r="DD35" s="654">
        <v>578059</v>
      </c>
      <c r="DE35" s="681"/>
      <c r="DF35" s="681"/>
      <c r="DG35" s="681"/>
      <c r="DH35" s="681"/>
      <c r="DI35" s="681"/>
      <c r="DJ35" s="681"/>
      <c r="DK35" s="682"/>
      <c r="DL35" s="654">
        <v>578059</v>
      </c>
      <c r="DM35" s="681"/>
      <c r="DN35" s="681"/>
      <c r="DO35" s="681"/>
      <c r="DP35" s="681"/>
      <c r="DQ35" s="681"/>
      <c r="DR35" s="681"/>
      <c r="DS35" s="681"/>
      <c r="DT35" s="681"/>
      <c r="DU35" s="681"/>
      <c r="DV35" s="682"/>
      <c r="DW35" s="650">
        <v>2.9</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82359</v>
      </c>
      <c r="S36" s="646"/>
      <c r="T36" s="646"/>
      <c r="U36" s="646"/>
      <c r="V36" s="646"/>
      <c r="W36" s="646"/>
      <c r="X36" s="646"/>
      <c r="Y36" s="647"/>
      <c r="Z36" s="648">
        <v>0.2</v>
      </c>
      <c r="AA36" s="648"/>
      <c r="AB36" s="648"/>
      <c r="AC36" s="648"/>
      <c r="AD36" s="649" t="s">
        <v>186</v>
      </c>
      <c r="AE36" s="649"/>
      <c r="AF36" s="649"/>
      <c r="AG36" s="649"/>
      <c r="AH36" s="649"/>
      <c r="AI36" s="649"/>
      <c r="AJ36" s="649"/>
      <c r="AK36" s="649"/>
      <c r="AL36" s="650" t="s">
        <v>186</v>
      </c>
      <c r="AM36" s="651"/>
      <c r="AN36" s="651"/>
      <c r="AO36" s="652"/>
      <c r="AP36" s="233"/>
      <c r="AQ36" s="719" t="s">
        <v>329</v>
      </c>
      <c r="AR36" s="720"/>
      <c r="AS36" s="720"/>
      <c r="AT36" s="720"/>
      <c r="AU36" s="720"/>
      <c r="AV36" s="720"/>
      <c r="AW36" s="720"/>
      <c r="AX36" s="720"/>
      <c r="AY36" s="721"/>
      <c r="AZ36" s="634">
        <v>4674912</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17331</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3552389</v>
      </c>
      <c r="CS36" s="646"/>
      <c r="CT36" s="646"/>
      <c r="CU36" s="646"/>
      <c r="CV36" s="646"/>
      <c r="CW36" s="646"/>
      <c r="CX36" s="646"/>
      <c r="CY36" s="647"/>
      <c r="CZ36" s="650">
        <v>10.7</v>
      </c>
      <c r="DA36" s="679"/>
      <c r="DB36" s="679"/>
      <c r="DC36" s="683"/>
      <c r="DD36" s="654">
        <v>3097831</v>
      </c>
      <c r="DE36" s="646"/>
      <c r="DF36" s="646"/>
      <c r="DG36" s="646"/>
      <c r="DH36" s="646"/>
      <c r="DI36" s="646"/>
      <c r="DJ36" s="646"/>
      <c r="DK36" s="647"/>
      <c r="DL36" s="654">
        <v>2324515</v>
      </c>
      <c r="DM36" s="646"/>
      <c r="DN36" s="646"/>
      <c r="DO36" s="646"/>
      <c r="DP36" s="646"/>
      <c r="DQ36" s="646"/>
      <c r="DR36" s="646"/>
      <c r="DS36" s="646"/>
      <c r="DT36" s="646"/>
      <c r="DU36" s="646"/>
      <c r="DV36" s="647"/>
      <c r="DW36" s="650">
        <v>11.9</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451381</v>
      </c>
      <c r="S37" s="646"/>
      <c r="T37" s="646"/>
      <c r="U37" s="646"/>
      <c r="V37" s="646"/>
      <c r="W37" s="646"/>
      <c r="X37" s="646"/>
      <c r="Y37" s="647"/>
      <c r="Z37" s="648">
        <v>1.3</v>
      </c>
      <c r="AA37" s="648"/>
      <c r="AB37" s="648"/>
      <c r="AC37" s="648"/>
      <c r="AD37" s="649" t="s">
        <v>245</v>
      </c>
      <c r="AE37" s="649"/>
      <c r="AF37" s="649"/>
      <c r="AG37" s="649"/>
      <c r="AH37" s="649"/>
      <c r="AI37" s="649"/>
      <c r="AJ37" s="649"/>
      <c r="AK37" s="649"/>
      <c r="AL37" s="650" t="s">
        <v>245</v>
      </c>
      <c r="AM37" s="651"/>
      <c r="AN37" s="651"/>
      <c r="AO37" s="652"/>
      <c r="AQ37" s="723" t="s">
        <v>333</v>
      </c>
      <c r="AR37" s="724"/>
      <c r="AS37" s="724"/>
      <c r="AT37" s="724"/>
      <c r="AU37" s="724"/>
      <c r="AV37" s="724"/>
      <c r="AW37" s="724"/>
      <c r="AX37" s="724"/>
      <c r="AY37" s="725"/>
      <c r="AZ37" s="645">
        <v>1823337</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-45711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6915</v>
      </c>
      <c r="CS37" s="681"/>
      <c r="CT37" s="681"/>
      <c r="CU37" s="681"/>
      <c r="CV37" s="681"/>
      <c r="CW37" s="681"/>
      <c r="CX37" s="681"/>
      <c r="CY37" s="682"/>
      <c r="CZ37" s="650">
        <v>0</v>
      </c>
      <c r="DA37" s="679"/>
      <c r="DB37" s="679"/>
      <c r="DC37" s="683"/>
      <c r="DD37" s="654">
        <v>6915</v>
      </c>
      <c r="DE37" s="681"/>
      <c r="DF37" s="681"/>
      <c r="DG37" s="681"/>
      <c r="DH37" s="681"/>
      <c r="DI37" s="681"/>
      <c r="DJ37" s="681"/>
      <c r="DK37" s="682"/>
      <c r="DL37" s="654">
        <v>6335</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949071</v>
      </c>
      <c r="S38" s="646"/>
      <c r="T38" s="646"/>
      <c r="U38" s="646"/>
      <c r="V38" s="646"/>
      <c r="W38" s="646"/>
      <c r="X38" s="646"/>
      <c r="Y38" s="647"/>
      <c r="Z38" s="648">
        <v>2.8</v>
      </c>
      <c r="AA38" s="648"/>
      <c r="AB38" s="648"/>
      <c r="AC38" s="648"/>
      <c r="AD38" s="649">
        <v>5013</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24210</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11725</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2848930</v>
      </c>
      <c r="CS38" s="646"/>
      <c r="CT38" s="646"/>
      <c r="CU38" s="646"/>
      <c r="CV38" s="646"/>
      <c r="CW38" s="646"/>
      <c r="CX38" s="646"/>
      <c r="CY38" s="647"/>
      <c r="CZ38" s="650">
        <v>8.6</v>
      </c>
      <c r="DA38" s="679"/>
      <c r="DB38" s="679"/>
      <c r="DC38" s="683"/>
      <c r="DD38" s="654">
        <v>2210290</v>
      </c>
      <c r="DE38" s="646"/>
      <c r="DF38" s="646"/>
      <c r="DG38" s="646"/>
      <c r="DH38" s="646"/>
      <c r="DI38" s="646"/>
      <c r="DJ38" s="646"/>
      <c r="DK38" s="647"/>
      <c r="DL38" s="654">
        <v>2118568</v>
      </c>
      <c r="DM38" s="646"/>
      <c r="DN38" s="646"/>
      <c r="DO38" s="646"/>
      <c r="DP38" s="646"/>
      <c r="DQ38" s="646"/>
      <c r="DR38" s="646"/>
      <c r="DS38" s="646"/>
      <c r="DT38" s="646"/>
      <c r="DU38" s="646"/>
      <c r="DV38" s="647"/>
      <c r="DW38" s="650">
        <v>10.8</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1150000</v>
      </c>
      <c r="S39" s="646"/>
      <c r="T39" s="646"/>
      <c r="U39" s="646"/>
      <c r="V39" s="646"/>
      <c r="W39" s="646"/>
      <c r="X39" s="646"/>
      <c r="Y39" s="647"/>
      <c r="Z39" s="648">
        <v>3.4</v>
      </c>
      <c r="AA39" s="648"/>
      <c r="AB39" s="648"/>
      <c r="AC39" s="648"/>
      <c r="AD39" s="649" t="s">
        <v>186</v>
      </c>
      <c r="AE39" s="649"/>
      <c r="AF39" s="649"/>
      <c r="AG39" s="649"/>
      <c r="AH39" s="649"/>
      <c r="AI39" s="649"/>
      <c r="AJ39" s="649"/>
      <c r="AK39" s="649"/>
      <c r="AL39" s="650" t="s">
        <v>186</v>
      </c>
      <c r="AM39" s="651"/>
      <c r="AN39" s="651"/>
      <c r="AO39" s="652"/>
      <c r="AQ39" s="723" t="s">
        <v>341</v>
      </c>
      <c r="AR39" s="724"/>
      <c r="AS39" s="724"/>
      <c r="AT39" s="724"/>
      <c r="AU39" s="724"/>
      <c r="AV39" s="724"/>
      <c r="AW39" s="724"/>
      <c r="AX39" s="724"/>
      <c r="AY39" s="725"/>
      <c r="AZ39" s="645">
        <v>2645</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18205</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522248</v>
      </c>
      <c r="CS39" s="681"/>
      <c r="CT39" s="681"/>
      <c r="CU39" s="681"/>
      <c r="CV39" s="681"/>
      <c r="CW39" s="681"/>
      <c r="CX39" s="681"/>
      <c r="CY39" s="682"/>
      <c r="CZ39" s="650">
        <v>1.6</v>
      </c>
      <c r="DA39" s="679"/>
      <c r="DB39" s="679"/>
      <c r="DC39" s="683"/>
      <c r="DD39" s="654">
        <v>512865</v>
      </c>
      <c r="DE39" s="681"/>
      <c r="DF39" s="681"/>
      <c r="DG39" s="681"/>
      <c r="DH39" s="681"/>
      <c r="DI39" s="681"/>
      <c r="DJ39" s="681"/>
      <c r="DK39" s="682"/>
      <c r="DL39" s="654" t="s">
        <v>186</v>
      </c>
      <c r="DM39" s="681"/>
      <c r="DN39" s="681"/>
      <c r="DO39" s="681"/>
      <c r="DP39" s="681"/>
      <c r="DQ39" s="681"/>
      <c r="DR39" s="681"/>
      <c r="DS39" s="681"/>
      <c r="DT39" s="681"/>
      <c r="DU39" s="681"/>
      <c r="DV39" s="682"/>
      <c r="DW39" s="650" t="s">
        <v>186</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245</v>
      </c>
      <c r="S40" s="646"/>
      <c r="T40" s="646"/>
      <c r="U40" s="646"/>
      <c r="V40" s="646"/>
      <c r="W40" s="646"/>
      <c r="X40" s="646"/>
      <c r="Y40" s="647"/>
      <c r="Z40" s="648" t="s">
        <v>245</v>
      </c>
      <c r="AA40" s="648"/>
      <c r="AB40" s="648"/>
      <c r="AC40" s="648"/>
      <c r="AD40" s="649" t="s">
        <v>186</v>
      </c>
      <c r="AE40" s="649"/>
      <c r="AF40" s="649"/>
      <c r="AG40" s="649"/>
      <c r="AH40" s="649"/>
      <c r="AI40" s="649"/>
      <c r="AJ40" s="649"/>
      <c r="AK40" s="649"/>
      <c r="AL40" s="650" t="s">
        <v>245</v>
      </c>
      <c r="AM40" s="651"/>
      <c r="AN40" s="651"/>
      <c r="AO40" s="652"/>
      <c r="AQ40" s="723" t="s">
        <v>345</v>
      </c>
      <c r="AR40" s="724"/>
      <c r="AS40" s="724"/>
      <c r="AT40" s="724"/>
      <c r="AU40" s="724"/>
      <c r="AV40" s="724"/>
      <c r="AW40" s="724"/>
      <c r="AX40" s="724"/>
      <c r="AY40" s="725"/>
      <c r="AZ40" s="645" t="s">
        <v>186</v>
      </c>
      <c r="BA40" s="646"/>
      <c r="BB40" s="646"/>
      <c r="BC40" s="646"/>
      <c r="BD40" s="681"/>
      <c r="BE40" s="681"/>
      <c r="BF40" s="712"/>
      <c r="BG40" s="726" t="s">
        <v>346</v>
      </c>
      <c r="BH40" s="727"/>
      <c r="BI40" s="727"/>
      <c r="BJ40" s="727"/>
      <c r="BK40" s="727"/>
      <c r="BL40" s="234"/>
      <c r="BM40" s="661" t="s">
        <v>347</v>
      </c>
      <c r="BN40" s="661"/>
      <c r="BO40" s="661"/>
      <c r="BP40" s="661"/>
      <c r="BQ40" s="661"/>
      <c r="BR40" s="661"/>
      <c r="BS40" s="661"/>
      <c r="BT40" s="661"/>
      <c r="BU40" s="662"/>
      <c r="BV40" s="645">
        <v>105</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266095</v>
      </c>
      <c r="CS40" s="646"/>
      <c r="CT40" s="646"/>
      <c r="CU40" s="646"/>
      <c r="CV40" s="646"/>
      <c r="CW40" s="646"/>
      <c r="CX40" s="646"/>
      <c r="CY40" s="647"/>
      <c r="CZ40" s="650">
        <v>0.8</v>
      </c>
      <c r="DA40" s="679"/>
      <c r="DB40" s="679"/>
      <c r="DC40" s="683"/>
      <c r="DD40" s="654" t="s">
        <v>186</v>
      </c>
      <c r="DE40" s="646"/>
      <c r="DF40" s="646"/>
      <c r="DG40" s="646"/>
      <c r="DH40" s="646"/>
      <c r="DI40" s="646"/>
      <c r="DJ40" s="646"/>
      <c r="DK40" s="647"/>
      <c r="DL40" s="654" t="s">
        <v>186</v>
      </c>
      <c r="DM40" s="646"/>
      <c r="DN40" s="646"/>
      <c r="DO40" s="646"/>
      <c r="DP40" s="646"/>
      <c r="DQ40" s="646"/>
      <c r="DR40" s="646"/>
      <c r="DS40" s="646"/>
      <c r="DT40" s="646"/>
      <c r="DU40" s="646"/>
      <c r="DV40" s="647"/>
      <c r="DW40" s="650" t="s">
        <v>186</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t="s">
        <v>245</v>
      </c>
      <c r="S41" s="646"/>
      <c r="T41" s="646"/>
      <c r="U41" s="646"/>
      <c r="V41" s="646"/>
      <c r="W41" s="646"/>
      <c r="X41" s="646"/>
      <c r="Y41" s="647"/>
      <c r="Z41" s="648" t="s">
        <v>186</v>
      </c>
      <c r="AA41" s="648"/>
      <c r="AB41" s="648"/>
      <c r="AC41" s="648"/>
      <c r="AD41" s="649" t="s">
        <v>186</v>
      </c>
      <c r="AE41" s="649"/>
      <c r="AF41" s="649"/>
      <c r="AG41" s="649"/>
      <c r="AH41" s="649"/>
      <c r="AI41" s="649"/>
      <c r="AJ41" s="649"/>
      <c r="AK41" s="649"/>
      <c r="AL41" s="650" t="s">
        <v>245</v>
      </c>
      <c r="AM41" s="651"/>
      <c r="AN41" s="651"/>
      <c r="AO41" s="652"/>
      <c r="AQ41" s="723" t="s">
        <v>350</v>
      </c>
      <c r="AR41" s="724"/>
      <c r="AS41" s="724"/>
      <c r="AT41" s="724"/>
      <c r="AU41" s="724"/>
      <c r="AV41" s="724"/>
      <c r="AW41" s="724"/>
      <c r="AX41" s="724"/>
      <c r="AY41" s="725"/>
      <c r="AZ41" s="645">
        <v>795526</v>
      </c>
      <c r="BA41" s="646"/>
      <c r="BB41" s="646"/>
      <c r="BC41" s="646"/>
      <c r="BD41" s="681"/>
      <c r="BE41" s="681"/>
      <c r="BF41" s="712"/>
      <c r="BG41" s="726"/>
      <c r="BH41" s="727"/>
      <c r="BI41" s="727"/>
      <c r="BJ41" s="727"/>
      <c r="BK41" s="727"/>
      <c r="BL41" s="234"/>
      <c r="BM41" s="661" t="s">
        <v>351</v>
      </c>
      <c r="BN41" s="661"/>
      <c r="BO41" s="661"/>
      <c r="BP41" s="661"/>
      <c r="BQ41" s="661"/>
      <c r="BR41" s="661"/>
      <c r="BS41" s="661"/>
      <c r="BT41" s="661"/>
      <c r="BU41" s="662"/>
      <c r="BV41" s="645" t="s">
        <v>245</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245</v>
      </c>
      <c r="CS41" s="681"/>
      <c r="CT41" s="681"/>
      <c r="CU41" s="681"/>
      <c r="CV41" s="681"/>
      <c r="CW41" s="681"/>
      <c r="CX41" s="681"/>
      <c r="CY41" s="682"/>
      <c r="CZ41" s="650" t="s">
        <v>186</v>
      </c>
      <c r="DA41" s="679"/>
      <c r="DB41" s="679"/>
      <c r="DC41" s="683"/>
      <c r="DD41" s="654" t="s">
        <v>245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33663591</v>
      </c>
      <c r="S42" s="731"/>
      <c r="T42" s="731"/>
      <c r="U42" s="731"/>
      <c r="V42" s="731"/>
      <c r="W42" s="731"/>
      <c r="X42" s="731"/>
      <c r="Y42" s="739"/>
      <c r="Z42" s="740">
        <v>100</v>
      </c>
      <c r="AA42" s="740"/>
      <c r="AB42" s="740"/>
      <c r="AC42" s="740"/>
      <c r="AD42" s="741">
        <v>19615790</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2029194</v>
      </c>
      <c r="BA42" s="731"/>
      <c r="BB42" s="731"/>
      <c r="BC42" s="731"/>
      <c r="BD42" s="716"/>
      <c r="BE42" s="716"/>
      <c r="BF42" s="718"/>
      <c r="BG42" s="728"/>
      <c r="BH42" s="729"/>
      <c r="BI42" s="729"/>
      <c r="BJ42" s="729"/>
      <c r="BK42" s="729"/>
      <c r="BL42" s="235"/>
      <c r="BM42" s="671" t="s">
        <v>355</v>
      </c>
      <c r="BN42" s="671"/>
      <c r="BO42" s="671"/>
      <c r="BP42" s="671"/>
      <c r="BQ42" s="671"/>
      <c r="BR42" s="671"/>
      <c r="BS42" s="671"/>
      <c r="BT42" s="671"/>
      <c r="BU42" s="672"/>
      <c r="BV42" s="730">
        <v>367</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2213491</v>
      </c>
      <c r="CS42" s="646"/>
      <c r="CT42" s="646"/>
      <c r="CU42" s="646"/>
      <c r="CV42" s="646"/>
      <c r="CW42" s="646"/>
      <c r="CX42" s="646"/>
      <c r="CY42" s="647"/>
      <c r="CZ42" s="650">
        <v>6.6</v>
      </c>
      <c r="DA42" s="651"/>
      <c r="DB42" s="651"/>
      <c r="DC42" s="663"/>
      <c r="DD42" s="654">
        <v>606241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6"/>
      <c r="BW43" s="236"/>
      <c r="BX43" s="236"/>
      <c r="BY43" s="236"/>
      <c r="BZ43" s="236"/>
      <c r="CA43" s="236"/>
      <c r="CB43" s="236"/>
      <c r="CD43" s="642" t="s">
        <v>357</v>
      </c>
      <c r="CE43" s="643"/>
      <c r="CF43" s="643"/>
      <c r="CG43" s="643"/>
      <c r="CH43" s="643"/>
      <c r="CI43" s="643"/>
      <c r="CJ43" s="643"/>
      <c r="CK43" s="643"/>
      <c r="CL43" s="643"/>
      <c r="CM43" s="643"/>
      <c r="CN43" s="643"/>
      <c r="CO43" s="643"/>
      <c r="CP43" s="643"/>
      <c r="CQ43" s="644"/>
      <c r="CR43" s="645">
        <v>21116</v>
      </c>
      <c r="CS43" s="681"/>
      <c r="CT43" s="681"/>
      <c r="CU43" s="681"/>
      <c r="CV43" s="681"/>
      <c r="CW43" s="681"/>
      <c r="CX43" s="681"/>
      <c r="CY43" s="682"/>
      <c r="CZ43" s="650">
        <v>0.1</v>
      </c>
      <c r="DA43" s="679"/>
      <c r="DB43" s="679"/>
      <c r="DC43" s="683"/>
      <c r="DD43" s="654">
        <v>21116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2200433</v>
      </c>
      <c r="CS44" s="646"/>
      <c r="CT44" s="646"/>
      <c r="CU44" s="646"/>
      <c r="CV44" s="646"/>
      <c r="CW44" s="646"/>
      <c r="CX44" s="646"/>
      <c r="CY44" s="647"/>
      <c r="CZ44" s="650">
        <v>6.6</v>
      </c>
      <c r="DA44" s="651"/>
      <c r="DB44" s="651"/>
      <c r="DC44" s="663"/>
      <c r="DD44" s="654">
        <v>606215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717700</v>
      </c>
      <c r="CS45" s="681"/>
      <c r="CT45" s="681"/>
      <c r="CU45" s="681"/>
      <c r="CV45" s="681"/>
      <c r="CW45" s="681"/>
      <c r="CX45" s="681"/>
      <c r="CY45" s="682"/>
      <c r="CZ45" s="650">
        <v>2.2000000000000002</v>
      </c>
      <c r="DA45" s="679"/>
      <c r="DB45" s="679"/>
      <c r="DC45" s="683"/>
      <c r="DD45" s="654">
        <v>25714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9"/>
      <c r="CE46" s="760"/>
      <c r="CF46" s="642" t="s">
        <v>361</v>
      </c>
      <c r="CG46" s="643"/>
      <c r="CH46" s="643"/>
      <c r="CI46" s="643"/>
      <c r="CJ46" s="643"/>
      <c r="CK46" s="643"/>
      <c r="CL46" s="643"/>
      <c r="CM46" s="643"/>
      <c r="CN46" s="643"/>
      <c r="CO46" s="643"/>
      <c r="CP46" s="643"/>
      <c r="CQ46" s="644"/>
      <c r="CR46" s="645">
        <v>1332733</v>
      </c>
      <c r="CS46" s="646"/>
      <c r="CT46" s="646"/>
      <c r="CU46" s="646"/>
      <c r="CV46" s="646"/>
      <c r="CW46" s="646"/>
      <c r="CX46" s="646"/>
      <c r="CY46" s="647"/>
      <c r="CZ46" s="650">
        <v>4</v>
      </c>
      <c r="DA46" s="651"/>
      <c r="DB46" s="651"/>
      <c r="DC46" s="663"/>
      <c r="DD46" s="654">
        <v>483701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363</v>
      </c>
      <c r="CG47" s="643"/>
      <c r="CH47" s="643"/>
      <c r="CI47" s="643"/>
      <c r="CJ47" s="643"/>
      <c r="CK47" s="643"/>
      <c r="CL47" s="643"/>
      <c r="CM47" s="643"/>
      <c r="CN47" s="643"/>
      <c r="CO47" s="643"/>
      <c r="CP47" s="643"/>
      <c r="CQ47" s="644"/>
      <c r="CR47" s="645">
        <v>13058</v>
      </c>
      <c r="CS47" s="681"/>
      <c r="CT47" s="681"/>
      <c r="CU47" s="681"/>
      <c r="CV47" s="681"/>
      <c r="CW47" s="681"/>
      <c r="CX47" s="681"/>
      <c r="CY47" s="682"/>
      <c r="CZ47" s="650">
        <v>0</v>
      </c>
      <c r="DA47" s="679"/>
      <c r="DB47" s="679"/>
      <c r="DC47" s="683"/>
      <c r="DD47" s="654">
        <v>26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9" t="s">
        <v>364</v>
      </c>
      <c r="CD48" s="761"/>
      <c r="CE48" s="762"/>
      <c r="CF48" s="642" t="s">
        <v>365</v>
      </c>
      <c r="CG48" s="643"/>
      <c r="CH48" s="643"/>
      <c r="CI48" s="643"/>
      <c r="CJ48" s="643"/>
      <c r="CK48" s="643"/>
      <c r="CL48" s="643"/>
      <c r="CM48" s="643"/>
      <c r="CN48" s="643"/>
      <c r="CO48" s="643"/>
      <c r="CP48" s="643"/>
      <c r="CQ48" s="644"/>
      <c r="CR48" s="645" t="s">
        <v>186</v>
      </c>
      <c r="CS48" s="646"/>
      <c r="CT48" s="646"/>
      <c r="CU48" s="646"/>
      <c r="CV48" s="646"/>
      <c r="CW48" s="646"/>
      <c r="CX48" s="646"/>
      <c r="CY48" s="647"/>
      <c r="CZ48" s="650" t="s">
        <v>245</v>
      </c>
      <c r="DA48" s="651"/>
      <c r="DB48" s="651"/>
      <c r="DC48" s="663"/>
      <c r="DD48" s="654" t="s">
        <v>186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33302166</v>
      </c>
      <c r="CS49" s="716"/>
      <c r="CT49" s="716"/>
      <c r="CU49" s="716"/>
      <c r="CV49" s="716"/>
      <c r="CW49" s="716"/>
      <c r="CX49" s="716"/>
      <c r="CY49" s="747"/>
      <c r="CZ49" s="742">
        <v>100</v>
      </c>
      <c r="DA49" s="748"/>
      <c r="DB49" s="748"/>
      <c r="DC49" s="749"/>
      <c r="DD49" s="750">
        <v>21745255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o7KEiXocbH9uIZo2gMaU3SYOr/+0juCQ5wmOxGFWAgeVi1x1b7g28yDgfdd8zRKtFbdYVAjKZU8s1hM+CLL7A==" saltValue="LZxc8/VN/BWq2NImTuxS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4" t="s">
        <v>368</v>
      </c>
      <c r="DK2" s="795"/>
      <c r="DL2" s="795"/>
      <c r="DM2" s="795"/>
      <c r="DN2" s="795"/>
      <c r="DO2" s="796"/>
      <c r="DP2" s="248"/>
      <c r="DQ2" s="794" t="s">
        <v>369</v>
      </c>
      <c r="DR2" s="795"/>
      <c r="DS2" s="795"/>
      <c r="DT2" s="795"/>
      <c r="DU2" s="795"/>
      <c r="DV2" s="795"/>
      <c r="DW2" s="795"/>
      <c r="DX2" s="795"/>
      <c r="DY2" s="795"/>
      <c r="DZ2" s="796"/>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8" t="s">
        <v>372</v>
      </c>
      <c r="B5" s="789"/>
      <c r="C5" s="789"/>
      <c r="D5" s="789"/>
      <c r="E5" s="789"/>
      <c r="F5" s="789"/>
      <c r="G5" s="789"/>
      <c r="H5" s="789"/>
      <c r="I5" s="789"/>
      <c r="J5" s="789"/>
      <c r="K5" s="789"/>
      <c r="L5" s="789"/>
      <c r="M5" s="789"/>
      <c r="N5" s="789"/>
      <c r="O5" s="789"/>
      <c r="P5" s="790"/>
      <c r="Q5" s="763" t="s">
        <v>373</v>
      </c>
      <c r="R5" s="764"/>
      <c r="S5" s="764"/>
      <c r="T5" s="764"/>
      <c r="U5" s="765"/>
      <c r="V5" s="763" t="s">
        <v>374</v>
      </c>
      <c r="W5" s="764"/>
      <c r="X5" s="764"/>
      <c r="Y5" s="764"/>
      <c r="Z5" s="765"/>
      <c r="AA5" s="763" t="s">
        <v>375</v>
      </c>
      <c r="AB5" s="764"/>
      <c r="AC5" s="764"/>
      <c r="AD5" s="764"/>
      <c r="AE5" s="775"/>
      <c r="AF5" s="798"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5"/>
      <c r="BA5" s="255"/>
      <c r="BB5" s="255"/>
      <c r="BC5" s="255"/>
      <c r="BD5" s="255"/>
      <c r="BE5" s="256"/>
      <c r="BF5" s="256"/>
      <c r="BG5" s="256"/>
      <c r="BH5" s="256"/>
      <c r="BI5" s="256"/>
      <c r="BJ5" s="256"/>
      <c r="BK5" s="256"/>
      <c r="BL5" s="256"/>
      <c r="BM5" s="256"/>
      <c r="BN5" s="256"/>
      <c r="BO5" s="256"/>
      <c r="BP5" s="256"/>
      <c r="BQ5" s="788" t="s">
        <v>380</v>
      </c>
      <c r="BR5" s="789"/>
      <c r="BS5" s="789"/>
      <c r="BT5" s="789"/>
      <c r="BU5" s="789"/>
      <c r="BV5" s="789"/>
      <c r="BW5" s="789"/>
      <c r="BX5" s="789"/>
      <c r="BY5" s="789"/>
      <c r="BZ5" s="789"/>
      <c r="CA5" s="789"/>
      <c r="CB5" s="789"/>
      <c r="CC5" s="789"/>
      <c r="CD5" s="789"/>
      <c r="CE5" s="789"/>
      <c r="CF5" s="789"/>
      <c r="CG5" s="790"/>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3"/>
    </row>
    <row r="6" spans="1:131" s="254" customFormat="1" ht="26.25" customHeight="1" thickBot="1" x14ac:dyDescent="0.2">
      <c r="A6" s="791"/>
      <c r="B6" s="792"/>
      <c r="C6" s="792"/>
      <c r="D6" s="792"/>
      <c r="E6" s="792"/>
      <c r="F6" s="792"/>
      <c r="G6" s="792"/>
      <c r="H6" s="792"/>
      <c r="I6" s="792"/>
      <c r="J6" s="792"/>
      <c r="K6" s="792"/>
      <c r="L6" s="792"/>
      <c r="M6" s="792"/>
      <c r="N6" s="792"/>
      <c r="O6" s="792"/>
      <c r="P6" s="793"/>
      <c r="Q6" s="766"/>
      <c r="R6" s="767"/>
      <c r="S6" s="767"/>
      <c r="T6" s="767"/>
      <c r="U6" s="768"/>
      <c r="V6" s="766"/>
      <c r="W6" s="767"/>
      <c r="X6" s="767"/>
      <c r="Y6" s="767"/>
      <c r="Z6" s="768"/>
      <c r="AA6" s="766"/>
      <c r="AB6" s="767"/>
      <c r="AC6" s="767"/>
      <c r="AD6" s="767"/>
      <c r="AE6" s="776"/>
      <c r="AF6" s="799"/>
      <c r="AG6" s="767"/>
      <c r="AH6" s="767"/>
      <c r="AI6" s="767"/>
      <c r="AJ6" s="776"/>
      <c r="AK6" s="767"/>
      <c r="AL6" s="767"/>
      <c r="AM6" s="767"/>
      <c r="AN6" s="767"/>
      <c r="AO6" s="768"/>
      <c r="AP6" s="766"/>
      <c r="AQ6" s="767"/>
      <c r="AR6" s="767"/>
      <c r="AS6" s="767"/>
      <c r="AT6" s="768"/>
      <c r="AU6" s="766"/>
      <c r="AV6" s="767"/>
      <c r="AW6" s="767"/>
      <c r="AX6" s="767"/>
      <c r="AY6" s="776"/>
      <c r="AZ6" s="251"/>
      <c r="BA6" s="251"/>
      <c r="BB6" s="251"/>
      <c r="BC6" s="251"/>
      <c r="BD6" s="251"/>
      <c r="BE6" s="252"/>
      <c r="BF6" s="252"/>
      <c r="BG6" s="252"/>
      <c r="BH6" s="252"/>
      <c r="BI6" s="252"/>
      <c r="BJ6" s="252"/>
      <c r="BK6" s="252"/>
      <c r="BL6" s="252"/>
      <c r="BM6" s="252"/>
      <c r="BN6" s="252"/>
      <c r="BO6" s="252"/>
      <c r="BP6" s="252"/>
      <c r="BQ6" s="791"/>
      <c r="BR6" s="792"/>
      <c r="BS6" s="792"/>
      <c r="BT6" s="792"/>
      <c r="BU6" s="792"/>
      <c r="BV6" s="792"/>
      <c r="BW6" s="792"/>
      <c r="BX6" s="792"/>
      <c r="BY6" s="792"/>
      <c r="BZ6" s="792"/>
      <c r="CA6" s="792"/>
      <c r="CB6" s="792"/>
      <c r="CC6" s="792"/>
      <c r="CD6" s="792"/>
      <c r="CE6" s="792"/>
      <c r="CF6" s="792"/>
      <c r="CG6" s="793"/>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3"/>
    </row>
    <row r="7" spans="1:131" s="254" customFormat="1" ht="26.25" customHeight="1" thickTop="1" x14ac:dyDescent="0.15">
      <c r="A7" s="257">
        <v>1</v>
      </c>
      <c r="B7" s="777" t="s">
        <v>389</v>
      </c>
      <c r="C7" s="778"/>
      <c r="D7" s="778"/>
      <c r="E7" s="778"/>
      <c r="F7" s="778"/>
      <c r="G7" s="778"/>
      <c r="H7" s="778"/>
      <c r="I7" s="778"/>
      <c r="J7" s="778"/>
      <c r="K7" s="778"/>
      <c r="L7" s="778"/>
      <c r="M7" s="778"/>
      <c r="N7" s="778"/>
      <c r="O7" s="778"/>
      <c r="P7" s="779"/>
      <c r="Q7" s="780">
        <v>33847</v>
      </c>
      <c r="R7" s="781"/>
      <c r="S7" s="781"/>
      <c r="T7" s="781"/>
      <c r="U7" s="782"/>
      <c r="V7" s="783">
        <v>33485</v>
      </c>
      <c r="W7" s="781"/>
      <c r="X7" s="781"/>
      <c r="Y7" s="781"/>
      <c r="Z7" s="782"/>
      <c r="AA7" s="783">
        <v>362</v>
      </c>
      <c r="AB7" s="781"/>
      <c r="AC7" s="781"/>
      <c r="AD7" s="781"/>
      <c r="AE7" s="784"/>
      <c r="AF7" s="785">
        <v>198</v>
      </c>
      <c r="AG7" s="786"/>
      <c r="AH7" s="786"/>
      <c r="AI7" s="786"/>
      <c r="AJ7" s="787"/>
      <c r="AK7" s="822">
        <v>50</v>
      </c>
      <c r="AL7" s="823"/>
      <c r="AM7" s="823"/>
      <c r="AN7" s="823"/>
      <c r="AO7" s="823"/>
      <c r="AP7" s="823">
        <v>17888</v>
      </c>
      <c r="AQ7" s="823"/>
      <c r="AR7" s="823"/>
      <c r="AS7" s="823"/>
      <c r="AT7" s="823"/>
      <c r="AU7" s="824"/>
      <c r="AV7" s="824"/>
      <c r="AW7" s="824"/>
      <c r="AX7" s="824"/>
      <c r="AY7" s="825"/>
      <c r="AZ7" s="251"/>
      <c r="BA7" s="251"/>
      <c r="BB7" s="251"/>
      <c r="BC7" s="251"/>
      <c r="BD7" s="251"/>
      <c r="BE7" s="252"/>
      <c r="BF7" s="252"/>
      <c r="BG7" s="252"/>
      <c r="BH7" s="252"/>
      <c r="BI7" s="252"/>
      <c r="BJ7" s="252"/>
      <c r="BK7" s="252"/>
      <c r="BL7" s="252"/>
      <c r="BM7" s="252"/>
      <c r="BN7" s="252"/>
      <c r="BO7" s="252"/>
      <c r="BP7" s="252"/>
      <c r="BQ7" s="258">
        <v>1</v>
      </c>
      <c r="BR7" s="259"/>
      <c r="BS7" s="826" t="s">
        <v>583</v>
      </c>
      <c r="BT7" s="827"/>
      <c r="BU7" s="827"/>
      <c r="BV7" s="827"/>
      <c r="BW7" s="827"/>
      <c r="BX7" s="827"/>
      <c r="BY7" s="827"/>
      <c r="BZ7" s="827"/>
      <c r="CA7" s="827"/>
      <c r="CB7" s="827"/>
      <c r="CC7" s="827"/>
      <c r="CD7" s="827"/>
      <c r="CE7" s="827"/>
      <c r="CF7" s="827"/>
      <c r="CG7" s="828"/>
      <c r="CH7" s="819">
        <v>3</v>
      </c>
      <c r="CI7" s="820"/>
      <c r="CJ7" s="820"/>
      <c r="CK7" s="820"/>
      <c r="CL7" s="821"/>
      <c r="CM7" s="819">
        <v>145</v>
      </c>
      <c r="CN7" s="820"/>
      <c r="CO7" s="820"/>
      <c r="CP7" s="820"/>
      <c r="CQ7" s="821"/>
      <c r="CR7" s="819">
        <v>110</v>
      </c>
      <c r="CS7" s="820"/>
      <c r="CT7" s="820"/>
      <c r="CU7" s="820"/>
      <c r="CV7" s="821"/>
      <c r="CW7" s="819" t="s">
        <v>509</v>
      </c>
      <c r="CX7" s="820"/>
      <c r="CY7" s="820"/>
      <c r="CZ7" s="820"/>
      <c r="DA7" s="821"/>
      <c r="DB7" s="819" t="s">
        <v>509</v>
      </c>
      <c r="DC7" s="820"/>
      <c r="DD7" s="820"/>
      <c r="DE7" s="820"/>
      <c r="DF7" s="821"/>
      <c r="DG7" s="819" t="s">
        <v>509</v>
      </c>
      <c r="DH7" s="820"/>
      <c r="DI7" s="820"/>
      <c r="DJ7" s="820"/>
      <c r="DK7" s="821"/>
      <c r="DL7" s="819" t="s">
        <v>509</v>
      </c>
      <c r="DM7" s="820"/>
      <c r="DN7" s="820"/>
      <c r="DO7" s="820"/>
      <c r="DP7" s="821"/>
      <c r="DQ7" s="819" t="s">
        <v>509</v>
      </c>
      <c r="DR7" s="820"/>
      <c r="DS7" s="820"/>
      <c r="DT7" s="820"/>
      <c r="DU7" s="821"/>
      <c r="DV7" s="800"/>
      <c r="DW7" s="801"/>
      <c r="DX7" s="801"/>
      <c r="DY7" s="801"/>
      <c r="DZ7" s="802"/>
      <c r="EA7" s="253"/>
    </row>
    <row r="8" spans="1:131" s="254" customFormat="1" ht="26.25" customHeight="1" x14ac:dyDescent="0.15">
      <c r="A8" s="260">
        <v>2</v>
      </c>
      <c r="B8" s="803" t="s">
        <v>390</v>
      </c>
      <c r="C8" s="804"/>
      <c r="D8" s="804"/>
      <c r="E8" s="804"/>
      <c r="F8" s="804"/>
      <c r="G8" s="804"/>
      <c r="H8" s="804"/>
      <c r="I8" s="804"/>
      <c r="J8" s="804"/>
      <c r="K8" s="804"/>
      <c r="L8" s="804"/>
      <c r="M8" s="804"/>
      <c r="N8" s="804"/>
      <c r="O8" s="804"/>
      <c r="P8" s="805"/>
      <c r="Q8" s="806">
        <v>9</v>
      </c>
      <c r="R8" s="807"/>
      <c r="S8" s="807"/>
      <c r="T8" s="807"/>
      <c r="U8" s="808"/>
      <c r="V8" s="809">
        <v>9</v>
      </c>
      <c r="W8" s="807"/>
      <c r="X8" s="807"/>
      <c r="Y8" s="807"/>
      <c r="Z8" s="808"/>
      <c r="AA8" s="809" t="s">
        <v>572</v>
      </c>
      <c r="AB8" s="807"/>
      <c r="AC8" s="807"/>
      <c r="AD8" s="807"/>
      <c r="AE8" s="810"/>
      <c r="AF8" s="811" t="s">
        <v>186</v>
      </c>
      <c r="AG8" s="807"/>
      <c r="AH8" s="807"/>
      <c r="AI8" s="807"/>
      <c r="AJ8" s="810"/>
      <c r="AK8" s="812">
        <v>6</v>
      </c>
      <c r="AL8" s="813"/>
      <c r="AM8" s="813"/>
      <c r="AN8" s="813"/>
      <c r="AO8" s="813"/>
      <c r="AP8" s="813" t="s">
        <v>509</v>
      </c>
      <c r="AQ8" s="813"/>
      <c r="AR8" s="813"/>
      <c r="AS8" s="813"/>
      <c r="AT8" s="813"/>
      <c r="AU8" s="814"/>
      <c r="AV8" s="814"/>
      <c r="AW8" s="814"/>
      <c r="AX8" s="814"/>
      <c r="AY8" s="815"/>
      <c r="AZ8" s="251"/>
      <c r="BA8" s="251"/>
      <c r="BB8" s="251"/>
      <c r="BC8" s="251"/>
      <c r="BD8" s="251"/>
      <c r="BE8" s="252"/>
      <c r="BF8" s="252"/>
      <c r="BG8" s="252"/>
      <c r="BH8" s="252"/>
      <c r="BI8" s="252"/>
      <c r="BJ8" s="252"/>
      <c r="BK8" s="252"/>
      <c r="BL8" s="252"/>
      <c r="BM8" s="252"/>
      <c r="BN8" s="252"/>
      <c r="BO8" s="252"/>
      <c r="BP8" s="252"/>
      <c r="BQ8" s="261">
        <v>2</v>
      </c>
      <c r="BR8" s="262"/>
      <c r="BS8" s="816" t="s">
        <v>584</v>
      </c>
      <c r="BT8" s="817"/>
      <c r="BU8" s="817"/>
      <c r="BV8" s="817"/>
      <c r="BW8" s="817"/>
      <c r="BX8" s="817"/>
      <c r="BY8" s="817"/>
      <c r="BZ8" s="817"/>
      <c r="CA8" s="817"/>
      <c r="CB8" s="817"/>
      <c r="CC8" s="817"/>
      <c r="CD8" s="817"/>
      <c r="CE8" s="817"/>
      <c r="CF8" s="817"/>
      <c r="CG8" s="818"/>
      <c r="CH8" s="829">
        <v>8</v>
      </c>
      <c r="CI8" s="830"/>
      <c r="CJ8" s="830"/>
      <c r="CK8" s="830"/>
      <c r="CL8" s="831"/>
      <c r="CM8" s="829">
        <v>142</v>
      </c>
      <c r="CN8" s="830"/>
      <c r="CO8" s="830"/>
      <c r="CP8" s="830"/>
      <c r="CQ8" s="831"/>
      <c r="CR8" s="829">
        <v>45</v>
      </c>
      <c r="CS8" s="830"/>
      <c r="CT8" s="830"/>
      <c r="CU8" s="830"/>
      <c r="CV8" s="831"/>
      <c r="CW8" s="829" t="s">
        <v>509</v>
      </c>
      <c r="CX8" s="830"/>
      <c r="CY8" s="830"/>
      <c r="CZ8" s="830"/>
      <c r="DA8" s="831"/>
      <c r="DB8" s="829" t="s">
        <v>509</v>
      </c>
      <c r="DC8" s="830"/>
      <c r="DD8" s="830"/>
      <c r="DE8" s="830"/>
      <c r="DF8" s="831"/>
      <c r="DG8" s="829" t="s">
        <v>509</v>
      </c>
      <c r="DH8" s="830"/>
      <c r="DI8" s="830"/>
      <c r="DJ8" s="830"/>
      <c r="DK8" s="831"/>
      <c r="DL8" s="829" t="s">
        <v>509</v>
      </c>
      <c r="DM8" s="830"/>
      <c r="DN8" s="830"/>
      <c r="DO8" s="830"/>
      <c r="DP8" s="831"/>
      <c r="DQ8" s="829" t="s">
        <v>509</v>
      </c>
      <c r="DR8" s="830"/>
      <c r="DS8" s="830"/>
      <c r="DT8" s="830"/>
      <c r="DU8" s="831"/>
      <c r="DV8" s="832"/>
      <c r="DW8" s="833"/>
      <c r="DX8" s="833"/>
      <c r="DY8" s="833"/>
      <c r="DZ8" s="834"/>
      <c r="EA8" s="253"/>
    </row>
    <row r="9" spans="1:131" s="254" customFormat="1" ht="26.25" customHeight="1" x14ac:dyDescent="0.15">
      <c r="A9" s="260">
        <v>3</v>
      </c>
      <c r="B9" s="803"/>
      <c r="C9" s="804"/>
      <c r="D9" s="804"/>
      <c r="E9" s="804"/>
      <c r="F9" s="804"/>
      <c r="G9" s="804"/>
      <c r="H9" s="804"/>
      <c r="I9" s="804"/>
      <c r="J9" s="804"/>
      <c r="K9" s="804"/>
      <c r="L9" s="804"/>
      <c r="M9" s="804"/>
      <c r="N9" s="804"/>
      <c r="O9" s="804"/>
      <c r="P9" s="805"/>
      <c r="Q9" s="806"/>
      <c r="R9" s="807"/>
      <c r="S9" s="807"/>
      <c r="T9" s="807"/>
      <c r="U9" s="808"/>
      <c r="V9" s="809"/>
      <c r="W9" s="807"/>
      <c r="X9" s="807"/>
      <c r="Y9" s="807"/>
      <c r="Z9" s="808"/>
      <c r="AA9" s="809"/>
      <c r="AB9" s="807"/>
      <c r="AC9" s="807"/>
      <c r="AD9" s="807"/>
      <c r="AE9" s="810"/>
      <c r="AF9" s="811"/>
      <c r="AG9" s="807"/>
      <c r="AH9" s="807"/>
      <c r="AI9" s="807"/>
      <c r="AJ9" s="810"/>
      <c r="AK9" s="812"/>
      <c r="AL9" s="813"/>
      <c r="AM9" s="813"/>
      <c r="AN9" s="813"/>
      <c r="AO9" s="813"/>
      <c r="AP9" s="813"/>
      <c r="AQ9" s="813"/>
      <c r="AR9" s="813"/>
      <c r="AS9" s="813"/>
      <c r="AT9" s="813"/>
      <c r="AU9" s="814"/>
      <c r="AV9" s="814"/>
      <c r="AW9" s="814"/>
      <c r="AX9" s="814"/>
      <c r="AY9" s="815"/>
      <c r="AZ9" s="251"/>
      <c r="BA9" s="251"/>
      <c r="BB9" s="251"/>
      <c r="BC9" s="251"/>
      <c r="BD9" s="251"/>
      <c r="BE9" s="252"/>
      <c r="BF9" s="252"/>
      <c r="BG9" s="252"/>
      <c r="BH9" s="252"/>
      <c r="BI9" s="252"/>
      <c r="BJ9" s="252"/>
      <c r="BK9" s="252"/>
      <c r="BL9" s="252"/>
      <c r="BM9" s="252"/>
      <c r="BN9" s="252"/>
      <c r="BO9" s="252"/>
      <c r="BP9" s="252"/>
      <c r="BQ9" s="261">
        <v>3</v>
      </c>
      <c r="BR9" s="262"/>
      <c r="BS9" s="816" t="s">
        <v>585</v>
      </c>
      <c r="BT9" s="817"/>
      <c r="BU9" s="817"/>
      <c r="BV9" s="817"/>
      <c r="BW9" s="817"/>
      <c r="BX9" s="817"/>
      <c r="BY9" s="817"/>
      <c r="BZ9" s="817"/>
      <c r="CA9" s="817"/>
      <c r="CB9" s="817"/>
      <c r="CC9" s="817"/>
      <c r="CD9" s="817"/>
      <c r="CE9" s="817"/>
      <c r="CF9" s="817"/>
      <c r="CG9" s="818"/>
      <c r="CH9" s="829">
        <v>0</v>
      </c>
      <c r="CI9" s="830"/>
      <c r="CJ9" s="830"/>
      <c r="CK9" s="830"/>
      <c r="CL9" s="831"/>
      <c r="CM9" s="829">
        <v>14</v>
      </c>
      <c r="CN9" s="830"/>
      <c r="CO9" s="830"/>
      <c r="CP9" s="830"/>
      <c r="CQ9" s="831"/>
      <c r="CR9" s="829">
        <v>3</v>
      </c>
      <c r="CS9" s="830"/>
      <c r="CT9" s="830"/>
      <c r="CU9" s="830"/>
      <c r="CV9" s="831"/>
      <c r="CW9" s="829" t="s">
        <v>509</v>
      </c>
      <c r="CX9" s="830"/>
      <c r="CY9" s="830"/>
      <c r="CZ9" s="830"/>
      <c r="DA9" s="831"/>
      <c r="DB9" s="829" t="s">
        <v>509</v>
      </c>
      <c r="DC9" s="830"/>
      <c r="DD9" s="830"/>
      <c r="DE9" s="830"/>
      <c r="DF9" s="831"/>
      <c r="DG9" s="829" t="s">
        <v>509</v>
      </c>
      <c r="DH9" s="830"/>
      <c r="DI9" s="830"/>
      <c r="DJ9" s="830"/>
      <c r="DK9" s="831"/>
      <c r="DL9" s="829" t="s">
        <v>509</v>
      </c>
      <c r="DM9" s="830"/>
      <c r="DN9" s="830"/>
      <c r="DO9" s="830"/>
      <c r="DP9" s="831"/>
      <c r="DQ9" s="829" t="s">
        <v>509</v>
      </c>
      <c r="DR9" s="830"/>
      <c r="DS9" s="830"/>
      <c r="DT9" s="830"/>
      <c r="DU9" s="831"/>
      <c r="DV9" s="832"/>
      <c r="DW9" s="833"/>
      <c r="DX9" s="833"/>
      <c r="DY9" s="833"/>
      <c r="DZ9" s="834"/>
      <c r="EA9" s="253"/>
    </row>
    <row r="10" spans="1:131" s="254" customFormat="1" ht="26.25" customHeight="1" x14ac:dyDescent="0.15">
      <c r="A10" s="260">
        <v>4</v>
      </c>
      <c r="B10" s="803"/>
      <c r="C10" s="804"/>
      <c r="D10" s="804"/>
      <c r="E10" s="804"/>
      <c r="F10" s="804"/>
      <c r="G10" s="804"/>
      <c r="H10" s="804"/>
      <c r="I10" s="804"/>
      <c r="J10" s="804"/>
      <c r="K10" s="804"/>
      <c r="L10" s="804"/>
      <c r="M10" s="804"/>
      <c r="N10" s="804"/>
      <c r="O10" s="804"/>
      <c r="P10" s="805"/>
      <c r="Q10" s="806"/>
      <c r="R10" s="807"/>
      <c r="S10" s="807"/>
      <c r="T10" s="807"/>
      <c r="U10" s="808"/>
      <c r="V10" s="809"/>
      <c r="W10" s="807"/>
      <c r="X10" s="807"/>
      <c r="Y10" s="807"/>
      <c r="Z10" s="808"/>
      <c r="AA10" s="809"/>
      <c r="AB10" s="807"/>
      <c r="AC10" s="807"/>
      <c r="AD10" s="807"/>
      <c r="AE10" s="810"/>
      <c r="AF10" s="811"/>
      <c r="AG10" s="807"/>
      <c r="AH10" s="807"/>
      <c r="AI10" s="807"/>
      <c r="AJ10" s="810"/>
      <c r="AK10" s="812"/>
      <c r="AL10" s="813"/>
      <c r="AM10" s="813"/>
      <c r="AN10" s="813"/>
      <c r="AO10" s="813"/>
      <c r="AP10" s="813"/>
      <c r="AQ10" s="813"/>
      <c r="AR10" s="813"/>
      <c r="AS10" s="813"/>
      <c r="AT10" s="813"/>
      <c r="AU10" s="814"/>
      <c r="AV10" s="814"/>
      <c r="AW10" s="814"/>
      <c r="AX10" s="814"/>
      <c r="AY10" s="815"/>
      <c r="AZ10" s="251"/>
      <c r="BA10" s="251"/>
      <c r="BB10" s="251"/>
      <c r="BC10" s="251"/>
      <c r="BD10" s="251"/>
      <c r="BE10" s="252"/>
      <c r="BF10" s="252"/>
      <c r="BG10" s="252"/>
      <c r="BH10" s="252"/>
      <c r="BI10" s="252"/>
      <c r="BJ10" s="252"/>
      <c r="BK10" s="252"/>
      <c r="BL10" s="252"/>
      <c r="BM10" s="252"/>
      <c r="BN10" s="252"/>
      <c r="BO10" s="252"/>
      <c r="BP10" s="252"/>
      <c r="BQ10" s="261">
        <v>4</v>
      </c>
      <c r="BR10" s="262"/>
      <c r="BS10" s="816" t="s">
        <v>586</v>
      </c>
      <c r="BT10" s="817"/>
      <c r="BU10" s="817"/>
      <c r="BV10" s="817"/>
      <c r="BW10" s="817"/>
      <c r="BX10" s="817"/>
      <c r="BY10" s="817"/>
      <c r="BZ10" s="817"/>
      <c r="CA10" s="817"/>
      <c r="CB10" s="817"/>
      <c r="CC10" s="817"/>
      <c r="CD10" s="817"/>
      <c r="CE10" s="817"/>
      <c r="CF10" s="817"/>
      <c r="CG10" s="818"/>
      <c r="CH10" s="829">
        <v>0</v>
      </c>
      <c r="CI10" s="830"/>
      <c r="CJ10" s="830"/>
      <c r="CK10" s="830"/>
      <c r="CL10" s="831"/>
      <c r="CM10" s="829">
        <v>7</v>
      </c>
      <c r="CN10" s="830"/>
      <c r="CO10" s="830"/>
      <c r="CP10" s="830"/>
      <c r="CQ10" s="831"/>
      <c r="CR10" s="829">
        <v>5</v>
      </c>
      <c r="CS10" s="830"/>
      <c r="CT10" s="830"/>
      <c r="CU10" s="830"/>
      <c r="CV10" s="831"/>
      <c r="CW10" s="829" t="s">
        <v>509</v>
      </c>
      <c r="CX10" s="830"/>
      <c r="CY10" s="830"/>
      <c r="CZ10" s="830"/>
      <c r="DA10" s="831"/>
      <c r="DB10" s="829" t="s">
        <v>509</v>
      </c>
      <c r="DC10" s="830"/>
      <c r="DD10" s="830"/>
      <c r="DE10" s="830"/>
      <c r="DF10" s="831"/>
      <c r="DG10" s="829" t="s">
        <v>509</v>
      </c>
      <c r="DH10" s="830"/>
      <c r="DI10" s="830"/>
      <c r="DJ10" s="830"/>
      <c r="DK10" s="831"/>
      <c r="DL10" s="829" t="s">
        <v>509</v>
      </c>
      <c r="DM10" s="830"/>
      <c r="DN10" s="830"/>
      <c r="DO10" s="830"/>
      <c r="DP10" s="831"/>
      <c r="DQ10" s="829" t="s">
        <v>509</v>
      </c>
      <c r="DR10" s="830"/>
      <c r="DS10" s="830"/>
      <c r="DT10" s="830"/>
      <c r="DU10" s="831"/>
      <c r="DV10" s="832"/>
      <c r="DW10" s="833"/>
      <c r="DX10" s="833"/>
      <c r="DY10" s="833"/>
      <c r="DZ10" s="834"/>
      <c r="EA10" s="253"/>
    </row>
    <row r="11" spans="1:131" s="254" customFormat="1" ht="26.25" customHeight="1" x14ac:dyDescent="0.15">
      <c r="A11" s="260">
        <v>5</v>
      </c>
      <c r="B11" s="803"/>
      <c r="C11" s="804"/>
      <c r="D11" s="804"/>
      <c r="E11" s="804"/>
      <c r="F11" s="804"/>
      <c r="G11" s="804"/>
      <c r="H11" s="804"/>
      <c r="I11" s="804"/>
      <c r="J11" s="804"/>
      <c r="K11" s="804"/>
      <c r="L11" s="804"/>
      <c r="M11" s="804"/>
      <c r="N11" s="804"/>
      <c r="O11" s="804"/>
      <c r="P11" s="805"/>
      <c r="Q11" s="835"/>
      <c r="R11" s="836"/>
      <c r="S11" s="836"/>
      <c r="T11" s="836"/>
      <c r="U11" s="836"/>
      <c r="V11" s="836"/>
      <c r="W11" s="836"/>
      <c r="X11" s="836"/>
      <c r="Y11" s="836"/>
      <c r="Z11" s="836"/>
      <c r="AA11" s="836"/>
      <c r="AB11" s="836"/>
      <c r="AC11" s="836"/>
      <c r="AD11" s="836"/>
      <c r="AE11" s="809"/>
      <c r="AF11" s="811"/>
      <c r="AG11" s="807"/>
      <c r="AH11" s="807"/>
      <c r="AI11" s="807"/>
      <c r="AJ11" s="810"/>
      <c r="AK11" s="812"/>
      <c r="AL11" s="813"/>
      <c r="AM11" s="813"/>
      <c r="AN11" s="813"/>
      <c r="AO11" s="813"/>
      <c r="AP11" s="813"/>
      <c r="AQ11" s="813"/>
      <c r="AR11" s="813"/>
      <c r="AS11" s="813"/>
      <c r="AT11" s="813"/>
      <c r="AU11" s="814"/>
      <c r="AV11" s="814"/>
      <c r="AW11" s="814"/>
      <c r="AX11" s="814"/>
      <c r="AY11" s="815"/>
      <c r="AZ11" s="251"/>
      <c r="BA11" s="251"/>
      <c r="BB11" s="251"/>
      <c r="BC11" s="251"/>
      <c r="BD11" s="251"/>
      <c r="BE11" s="252"/>
      <c r="BF11" s="252"/>
      <c r="BG11" s="252"/>
      <c r="BH11" s="252"/>
      <c r="BI11" s="252"/>
      <c r="BJ11" s="252"/>
      <c r="BK11" s="252"/>
      <c r="BL11" s="252"/>
      <c r="BM11" s="252"/>
      <c r="BN11" s="252"/>
      <c r="BO11" s="252"/>
      <c r="BP11" s="252"/>
      <c r="BQ11" s="261">
        <v>5</v>
      </c>
      <c r="BR11" s="262"/>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3"/>
    </row>
    <row r="12" spans="1:131" s="254" customFormat="1" ht="26.25" customHeight="1" x14ac:dyDescent="0.15">
      <c r="A12" s="260">
        <v>6</v>
      </c>
      <c r="B12" s="803"/>
      <c r="C12" s="804"/>
      <c r="D12" s="804"/>
      <c r="E12" s="804"/>
      <c r="F12" s="804"/>
      <c r="G12" s="804"/>
      <c r="H12" s="804"/>
      <c r="I12" s="804"/>
      <c r="J12" s="804"/>
      <c r="K12" s="804"/>
      <c r="L12" s="804"/>
      <c r="M12" s="804"/>
      <c r="N12" s="804"/>
      <c r="O12" s="804"/>
      <c r="P12" s="805"/>
      <c r="Q12" s="835"/>
      <c r="R12" s="836"/>
      <c r="S12" s="836"/>
      <c r="T12" s="836"/>
      <c r="U12" s="836"/>
      <c r="V12" s="836"/>
      <c r="W12" s="836"/>
      <c r="X12" s="836"/>
      <c r="Y12" s="836"/>
      <c r="Z12" s="836"/>
      <c r="AA12" s="836"/>
      <c r="AB12" s="836"/>
      <c r="AC12" s="836"/>
      <c r="AD12" s="836"/>
      <c r="AE12" s="809"/>
      <c r="AF12" s="811"/>
      <c r="AG12" s="807"/>
      <c r="AH12" s="807"/>
      <c r="AI12" s="807"/>
      <c r="AJ12" s="810"/>
      <c r="AK12" s="812"/>
      <c r="AL12" s="813"/>
      <c r="AM12" s="813"/>
      <c r="AN12" s="813"/>
      <c r="AO12" s="813"/>
      <c r="AP12" s="813"/>
      <c r="AQ12" s="813"/>
      <c r="AR12" s="813"/>
      <c r="AS12" s="813"/>
      <c r="AT12" s="813"/>
      <c r="AU12" s="814"/>
      <c r="AV12" s="814"/>
      <c r="AW12" s="814"/>
      <c r="AX12" s="814"/>
      <c r="AY12" s="815"/>
      <c r="AZ12" s="251"/>
      <c r="BA12" s="251"/>
      <c r="BB12" s="251"/>
      <c r="BC12" s="251"/>
      <c r="BD12" s="251"/>
      <c r="BE12" s="252"/>
      <c r="BF12" s="252"/>
      <c r="BG12" s="252"/>
      <c r="BH12" s="252"/>
      <c r="BI12" s="252"/>
      <c r="BJ12" s="252"/>
      <c r="BK12" s="252"/>
      <c r="BL12" s="252"/>
      <c r="BM12" s="252"/>
      <c r="BN12" s="252"/>
      <c r="BO12" s="252"/>
      <c r="BP12" s="252"/>
      <c r="BQ12" s="261">
        <v>6</v>
      </c>
      <c r="BR12" s="262"/>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3"/>
    </row>
    <row r="13" spans="1:131" s="254" customFormat="1" ht="26.25" customHeight="1" x14ac:dyDescent="0.15">
      <c r="A13" s="260">
        <v>7</v>
      </c>
      <c r="B13" s="803"/>
      <c r="C13" s="804"/>
      <c r="D13" s="804"/>
      <c r="E13" s="804"/>
      <c r="F13" s="804"/>
      <c r="G13" s="804"/>
      <c r="H13" s="804"/>
      <c r="I13" s="804"/>
      <c r="J13" s="804"/>
      <c r="K13" s="804"/>
      <c r="L13" s="804"/>
      <c r="M13" s="804"/>
      <c r="N13" s="804"/>
      <c r="O13" s="804"/>
      <c r="P13" s="805"/>
      <c r="Q13" s="835"/>
      <c r="R13" s="836"/>
      <c r="S13" s="836"/>
      <c r="T13" s="836"/>
      <c r="U13" s="836"/>
      <c r="V13" s="836"/>
      <c r="W13" s="836"/>
      <c r="X13" s="836"/>
      <c r="Y13" s="836"/>
      <c r="Z13" s="836"/>
      <c r="AA13" s="836"/>
      <c r="AB13" s="836"/>
      <c r="AC13" s="836"/>
      <c r="AD13" s="836"/>
      <c r="AE13" s="809"/>
      <c r="AF13" s="811"/>
      <c r="AG13" s="807"/>
      <c r="AH13" s="807"/>
      <c r="AI13" s="807"/>
      <c r="AJ13" s="810"/>
      <c r="AK13" s="812"/>
      <c r="AL13" s="813"/>
      <c r="AM13" s="813"/>
      <c r="AN13" s="813"/>
      <c r="AO13" s="813"/>
      <c r="AP13" s="813"/>
      <c r="AQ13" s="813"/>
      <c r="AR13" s="813"/>
      <c r="AS13" s="813"/>
      <c r="AT13" s="813"/>
      <c r="AU13" s="814"/>
      <c r="AV13" s="814"/>
      <c r="AW13" s="814"/>
      <c r="AX13" s="814"/>
      <c r="AY13" s="815"/>
      <c r="AZ13" s="251"/>
      <c r="BA13" s="251"/>
      <c r="BB13" s="251"/>
      <c r="BC13" s="251"/>
      <c r="BD13" s="251"/>
      <c r="BE13" s="252"/>
      <c r="BF13" s="252"/>
      <c r="BG13" s="252"/>
      <c r="BH13" s="252"/>
      <c r="BI13" s="252"/>
      <c r="BJ13" s="252"/>
      <c r="BK13" s="252"/>
      <c r="BL13" s="252"/>
      <c r="BM13" s="252"/>
      <c r="BN13" s="252"/>
      <c r="BO13" s="252"/>
      <c r="BP13" s="252"/>
      <c r="BQ13" s="261">
        <v>7</v>
      </c>
      <c r="BR13" s="262"/>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3"/>
    </row>
    <row r="14" spans="1:131" s="254" customFormat="1" ht="26.25" customHeight="1" x14ac:dyDescent="0.15">
      <c r="A14" s="260">
        <v>8</v>
      </c>
      <c r="B14" s="803"/>
      <c r="C14" s="804"/>
      <c r="D14" s="804"/>
      <c r="E14" s="804"/>
      <c r="F14" s="804"/>
      <c r="G14" s="804"/>
      <c r="H14" s="804"/>
      <c r="I14" s="804"/>
      <c r="J14" s="804"/>
      <c r="K14" s="804"/>
      <c r="L14" s="804"/>
      <c r="M14" s="804"/>
      <c r="N14" s="804"/>
      <c r="O14" s="804"/>
      <c r="P14" s="805"/>
      <c r="Q14" s="835"/>
      <c r="R14" s="836"/>
      <c r="S14" s="836"/>
      <c r="T14" s="836"/>
      <c r="U14" s="836"/>
      <c r="V14" s="836"/>
      <c r="W14" s="836"/>
      <c r="X14" s="836"/>
      <c r="Y14" s="836"/>
      <c r="Z14" s="836"/>
      <c r="AA14" s="836"/>
      <c r="AB14" s="836"/>
      <c r="AC14" s="836"/>
      <c r="AD14" s="836"/>
      <c r="AE14" s="809"/>
      <c r="AF14" s="811"/>
      <c r="AG14" s="807"/>
      <c r="AH14" s="807"/>
      <c r="AI14" s="807"/>
      <c r="AJ14" s="810"/>
      <c r="AK14" s="812"/>
      <c r="AL14" s="813"/>
      <c r="AM14" s="813"/>
      <c r="AN14" s="813"/>
      <c r="AO14" s="813"/>
      <c r="AP14" s="813"/>
      <c r="AQ14" s="813"/>
      <c r="AR14" s="813"/>
      <c r="AS14" s="813"/>
      <c r="AT14" s="813"/>
      <c r="AU14" s="814"/>
      <c r="AV14" s="814"/>
      <c r="AW14" s="814"/>
      <c r="AX14" s="814"/>
      <c r="AY14" s="815"/>
      <c r="AZ14" s="251"/>
      <c r="BA14" s="251"/>
      <c r="BB14" s="251"/>
      <c r="BC14" s="251"/>
      <c r="BD14" s="251"/>
      <c r="BE14" s="252"/>
      <c r="BF14" s="252"/>
      <c r="BG14" s="252"/>
      <c r="BH14" s="252"/>
      <c r="BI14" s="252"/>
      <c r="BJ14" s="252"/>
      <c r="BK14" s="252"/>
      <c r="BL14" s="252"/>
      <c r="BM14" s="252"/>
      <c r="BN14" s="252"/>
      <c r="BO14" s="252"/>
      <c r="BP14" s="252"/>
      <c r="BQ14" s="261">
        <v>8</v>
      </c>
      <c r="BR14" s="262"/>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3"/>
    </row>
    <row r="15" spans="1:131" s="254" customFormat="1" ht="26.25" customHeight="1" x14ac:dyDescent="0.15">
      <c r="A15" s="260">
        <v>9</v>
      </c>
      <c r="B15" s="803"/>
      <c r="C15" s="804"/>
      <c r="D15" s="804"/>
      <c r="E15" s="804"/>
      <c r="F15" s="804"/>
      <c r="G15" s="804"/>
      <c r="H15" s="804"/>
      <c r="I15" s="804"/>
      <c r="J15" s="804"/>
      <c r="K15" s="804"/>
      <c r="L15" s="804"/>
      <c r="M15" s="804"/>
      <c r="N15" s="804"/>
      <c r="O15" s="804"/>
      <c r="P15" s="805"/>
      <c r="Q15" s="835"/>
      <c r="R15" s="836"/>
      <c r="S15" s="836"/>
      <c r="T15" s="836"/>
      <c r="U15" s="836"/>
      <c r="V15" s="836"/>
      <c r="W15" s="836"/>
      <c r="X15" s="836"/>
      <c r="Y15" s="836"/>
      <c r="Z15" s="836"/>
      <c r="AA15" s="836"/>
      <c r="AB15" s="836"/>
      <c r="AC15" s="836"/>
      <c r="AD15" s="836"/>
      <c r="AE15" s="809"/>
      <c r="AF15" s="811"/>
      <c r="AG15" s="807"/>
      <c r="AH15" s="807"/>
      <c r="AI15" s="807"/>
      <c r="AJ15" s="810"/>
      <c r="AK15" s="812"/>
      <c r="AL15" s="813"/>
      <c r="AM15" s="813"/>
      <c r="AN15" s="813"/>
      <c r="AO15" s="813"/>
      <c r="AP15" s="813"/>
      <c r="AQ15" s="813"/>
      <c r="AR15" s="813"/>
      <c r="AS15" s="813"/>
      <c r="AT15" s="813"/>
      <c r="AU15" s="814"/>
      <c r="AV15" s="814"/>
      <c r="AW15" s="814"/>
      <c r="AX15" s="814"/>
      <c r="AY15" s="815"/>
      <c r="AZ15" s="251"/>
      <c r="BA15" s="251"/>
      <c r="BB15" s="251"/>
      <c r="BC15" s="251"/>
      <c r="BD15" s="251"/>
      <c r="BE15" s="252"/>
      <c r="BF15" s="252"/>
      <c r="BG15" s="252"/>
      <c r="BH15" s="252"/>
      <c r="BI15" s="252"/>
      <c r="BJ15" s="252"/>
      <c r="BK15" s="252"/>
      <c r="BL15" s="252"/>
      <c r="BM15" s="252"/>
      <c r="BN15" s="252"/>
      <c r="BO15" s="252"/>
      <c r="BP15" s="252"/>
      <c r="BQ15" s="261">
        <v>9</v>
      </c>
      <c r="BR15" s="262"/>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3"/>
    </row>
    <row r="16" spans="1:131" s="254" customFormat="1" ht="26.25" customHeight="1" x14ac:dyDescent="0.15">
      <c r="A16" s="260">
        <v>10</v>
      </c>
      <c r="B16" s="803"/>
      <c r="C16" s="804"/>
      <c r="D16" s="804"/>
      <c r="E16" s="804"/>
      <c r="F16" s="804"/>
      <c r="G16" s="804"/>
      <c r="H16" s="804"/>
      <c r="I16" s="804"/>
      <c r="J16" s="804"/>
      <c r="K16" s="804"/>
      <c r="L16" s="804"/>
      <c r="M16" s="804"/>
      <c r="N16" s="804"/>
      <c r="O16" s="804"/>
      <c r="P16" s="805"/>
      <c r="Q16" s="835"/>
      <c r="R16" s="836"/>
      <c r="S16" s="836"/>
      <c r="T16" s="836"/>
      <c r="U16" s="836"/>
      <c r="V16" s="836"/>
      <c r="W16" s="836"/>
      <c r="X16" s="836"/>
      <c r="Y16" s="836"/>
      <c r="Z16" s="836"/>
      <c r="AA16" s="836"/>
      <c r="AB16" s="836"/>
      <c r="AC16" s="836"/>
      <c r="AD16" s="836"/>
      <c r="AE16" s="809"/>
      <c r="AF16" s="811"/>
      <c r="AG16" s="807"/>
      <c r="AH16" s="807"/>
      <c r="AI16" s="807"/>
      <c r="AJ16" s="810"/>
      <c r="AK16" s="812"/>
      <c r="AL16" s="813"/>
      <c r="AM16" s="813"/>
      <c r="AN16" s="813"/>
      <c r="AO16" s="813"/>
      <c r="AP16" s="813"/>
      <c r="AQ16" s="813"/>
      <c r="AR16" s="813"/>
      <c r="AS16" s="813"/>
      <c r="AT16" s="813"/>
      <c r="AU16" s="814"/>
      <c r="AV16" s="814"/>
      <c r="AW16" s="814"/>
      <c r="AX16" s="814"/>
      <c r="AY16" s="815"/>
      <c r="AZ16" s="251"/>
      <c r="BA16" s="251"/>
      <c r="BB16" s="251"/>
      <c r="BC16" s="251"/>
      <c r="BD16" s="251"/>
      <c r="BE16" s="252"/>
      <c r="BF16" s="252"/>
      <c r="BG16" s="252"/>
      <c r="BH16" s="252"/>
      <c r="BI16" s="252"/>
      <c r="BJ16" s="252"/>
      <c r="BK16" s="252"/>
      <c r="BL16" s="252"/>
      <c r="BM16" s="252"/>
      <c r="BN16" s="252"/>
      <c r="BO16" s="252"/>
      <c r="BP16" s="252"/>
      <c r="BQ16" s="261">
        <v>10</v>
      </c>
      <c r="BR16" s="262"/>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3"/>
    </row>
    <row r="17" spans="1:131" s="254" customFormat="1" ht="26.25" customHeight="1" x14ac:dyDescent="0.15">
      <c r="A17" s="260">
        <v>11</v>
      </c>
      <c r="B17" s="803"/>
      <c r="C17" s="804"/>
      <c r="D17" s="804"/>
      <c r="E17" s="804"/>
      <c r="F17" s="804"/>
      <c r="G17" s="804"/>
      <c r="H17" s="804"/>
      <c r="I17" s="804"/>
      <c r="J17" s="804"/>
      <c r="K17" s="804"/>
      <c r="L17" s="804"/>
      <c r="M17" s="804"/>
      <c r="N17" s="804"/>
      <c r="O17" s="804"/>
      <c r="P17" s="805"/>
      <c r="Q17" s="835"/>
      <c r="R17" s="836"/>
      <c r="S17" s="836"/>
      <c r="T17" s="836"/>
      <c r="U17" s="836"/>
      <c r="V17" s="836"/>
      <c r="W17" s="836"/>
      <c r="X17" s="836"/>
      <c r="Y17" s="836"/>
      <c r="Z17" s="836"/>
      <c r="AA17" s="836"/>
      <c r="AB17" s="836"/>
      <c r="AC17" s="836"/>
      <c r="AD17" s="836"/>
      <c r="AE17" s="809"/>
      <c r="AF17" s="811"/>
      <c r="AG17" s="807"/>
      <c r="AH17" s="807"/>
      <c r="AI17" s="807"/>
      <c r="AJ17" s="810"/>
      <c r="AK17" s="812"/>
      <c r="AL17" s="813"/>
      <c r="AM17" s="813"/>
      <c r="AN17" s="813"/>
      <c r="AO17" s="813"/>
      <c r="AP17" s="813"/>
      <c r="AQ17" s="813"/>
      <c r="AR17" s="813"/>
      <c r="AS17" s="813"/>
      <c r="AT17" s="813"/>
      <c r="AU17" s="814"/>
      <c r="AV17" s="814"/>
      <c r="AW17" s="814"/>
      <c r="AX17" s="814"/>
      <c r="AY17" s="815"/>
      <c r="AZ17" s="251"/>
      <c r="BA17" s="251"/>
      <c r="BB17" s="251"/>
      <c r="BC17" s="251"/>
      <c r="BD17" s="251"/>
      <c r="BE17" s="252"/>
      <c r="BF17" s="252"/>
      <c r="BG17" s="252"/>
      <c r="BH17" s="252"/>
      <c r="BI17" s="252"/>
      <c r="BJ17" s="252"/>
      <c r="BK17" s="252"/>
      <c r="BL17" s="252"/>
      <c r="BM17" s="252"/>
      <c r="BN17" s="252"/>
      <c r="BO17" s="252"/>
      <c r="BP17" s="252"/>
      <c r="BQ17" s="261">
        <v>11</v>
      </c>
      <c r="BR17" s="262"/>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3"/>
    </row>
    <row r="18" spans="1:131" s="254" customFormat="1" ht="26.25" customHeight="1" x14ac:dyDescent="0.15">
      <c r="A18" s="260">
        <v>12</v>
      </c>
      <c r="B18" s="803"/>
      <c r="C18" s="804"/>
      <c r="D18" s="804"/>
      <c r="E18" s="804"/>
      <c r="F18" s="804"/>
      <c r="G18" s="804"/>
      <c r="H18" s="804"/>
      <c r="I18" s="804"/>
      <c r="J18" s="804"/>
      <c r="K18" s="804"/>
      <c r="L18" s="804"/>
      <c r="M18" s="804"/>
      <c r="N18" s="804"/>
      <c r="O18" s="804"/>
      <c r="P18" s="805"/>
      <c r="Q18" s="835"/>
      <c r="R18" s="836"/>
      <c r="S18" s="836"/>
      <c r="T18" s="836"/>
      <c r="U18" s="836"/>
      <c r="V18" s="836"/>
      <c r="W18" s="836"/>
      <c r="X18" s="836"/>
      <c r="Y18" s="836"/>
      <c r="Z18" s="836"/>
      <c r="AA18" s="836"/>
      <c r="AB18" s="836"/>
      <c r="AC18" s="836"/>
      <c r="AD18" s="836"/>
      <c r="AE18" s="809"/>
      <c r="AF18" s="811"/>
      <c r="AG18" s="807"/>
      <c r="AH18" s="807"/>
      <c r="AI18" s="807"/>
      <c r="AJ18" s="810"/>
      <c r="AK18" s="812"/>
      <c r="AL18" s="813"/>
      <c r="AM18" s="813"/>
      <c r="AN18" s="813"/>
      <c r="AO18" s="813"/>
      <c r="AP18" s="813"/>
      <c r="AQ18" s="813"/>
      <c r="AR18" s="813"/>
      <c r="AS18" s="813"/>
      <c r="AT18" s="813"/>
      <c r="AU18" s="814"/>
      <c r="AV18" s="814"/>
      <c r="AW18" s="814"/>
      <c r="AX18" s="814"/>
      <c r="AY18" s="815"/>
      <c r="AZ18" s="251"/>
      <c r="BA18" s="251"/>
      <c r="BB18" s="251"/>
      <c r="BC18" s="251"/>
      <c r="BD18" s="251"/>
      <c r="BE18" s="252"/>
      <c r="BF18" s="252"/>
      <c r="BG18" s="252"/>
      <c r="BH18" s="252"/>
      <c r="BI18" s="252"/>
      <c r="BJ18" s="252"/>
      <c r="BK18" s="252"/>
      <c r="BL18" s="252"/>
      <c r="BM18" s="252"/>
      <c r="BN18" s="252"/>
      <c r="BO18" s="252"/>
      <c r="BP18" s="252"/>
      <c r="BQ18" s="261">
        <v>12</v>
      </c>
      <c r="BR18" s="262"/>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3"/>
    </row>
    <row r="19" spans="1:131" s="254" customFormat="1" ht="26.25" customHeight="1" x14ac:dyDescent="0.15">
      <c r="A19" s="260">
        <v>13</v>
      </c>
      <c r="B19" s="803"/>
      <c r="C19" s="804"/>
      <c r="D19" s="804"/>
      <c r="E19" s="804"/>
      <c r="F19" s="804"/>
      <c r="G19" s="804"/>
      <c r="H19" s="804"/>
      <c r="I19" s="804"/>
      <c r="J19" s="804"/>
      <c r="K19" s="804"/>
      <c r="L19" s="804"/>
      <c r="M19" s="804"/>
      <c r="N19" s="804"/>
      <c r="O19" s="804"/>
      <c r="P19" s="805"/>
      <c r="Q19" s="835"/>
      <c r="R19" s="836"/>
      <c r="S19" s="836"/>
      <c r="T19" s="836"/>
      <c r="U19" s="836"/>
      <c r="V19" s="836"/>
      <c r="W19" s="836"/>
      <c r="X19" s="836"/>
      <c r="Y19" s="836"/>
      <c r="Z19" s="836"/>
      <c r="AA19" s="836"/>
      <c r="AB19" s="836"/>
      <c r="AC19" s="836"/>
      <c r="AD19" s="836"/>
      <c r="AE19" s="809"/>
      <c r="AF19" s="811"/>
      <c r="AG19" s="807"/>
      <c r="AH19" s="807"/>
      <c r="AI19" s="807"/>
      <c r="AJ19" s="810"/>
      <c r="AK19" s="812"/>
      <c r="AL19" s="813"/>
      <c r="AM19" s="813"/>
      <c r="AN19" s="813"/>
      <c r="AO19" s="813"/>
      <c r="AP19" s="813"/>
      <c r="AQ19" s="813"/>
      <c r="AR19" s="813"/>
      <c r="AS19" s="813"/>
      <c r="AT19" s="813"/>
      <c r="AU19" s="814"/>
      <c r="AV19" s="814"/>
      <c r="AW19" s="814"/>
      <c r="AX19" s="814"/>
      <c r="AY19" s="815"/>
      <c r="AZ19" s="251"/>
      <c r="BA19" s="251"/>
      <c r="BB19" s="251"/>
      <c r="BC19" s="251"/>
      <c r="BD19" s="251"/>
      <c r="BE19" s="252"/>
      <c r="BF19" s="252"/>
      <c r="BG19" s="252"/>
      <c r="BH19" s="252"/>
      <c r="BI19" s="252"/>
      <c r="BJ19" s="252"/>
      <c r="BK19" s="252"/>
      <c r="BL19" s="252"/>
      <c r="BM19" s="252"/>
      <c r="BN19" s="252"/>
      <c r="BO19" s="252"/>
      <c r="BP19" s="252"/>
      <c r="BQ19" s="261">
        <v>13</v>
      </c>
      <c r="BR19" s="262"/>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3"/>
    </row>
    <row r="20" spans="1:131" s="254" customFormat="1" ht="26.25" customHeight="1" x14ac:dyDescent="0.15">
      <c r="A20" s="260">
        <v>14</v>
      </c>
      <c r="B20" s="803"/>
      <c r="C20" s="804"/>
      <c r="D20" s="804"/>
      <c r="E20" s="804"/>
      <c r="F20" s="804"/>
      <c r="G20" s="804"/>
      <c r="H20" s="804"/>
      <c r="I20" s="804"/>
      <c r="J20" s="804"/>
      <c r="K20" s="804"/>
      <c r="L20" s="804"/>
      <c r="M20" s="804"/>
      <c r="N20" s="804"/>
      <c r="O20" s="804"/>
      <c r="P20" s="805"/>
      <c r="Q20" s="835"/>
      <c r="R20" s="836"/>
      <c r="S20" s="836"/>
      <c r="T20" s="836"/>
      <c r="U20" s="836"/>
      <c r="V20" s="836"/>
      <c r="W20" s="836"/>
      <c r="X20" s="836"/>
      <c r="Y20" s="836"/>
      <c r="Z20" s="836"/>
      <c r="AA20" s="836"/>
      <c r="AB20" s="836"/>
      <c r="AC20" s="836"/>
      <c r="AD20" s="836"/>
      <c r="AE20" s="809"/>
      <c r="AF20" s="811"/>
      <c r="AG20" s="807"/>
      <c r="AH20" s="807"/>
      <c r="AI20" s="807"/>
      <c r="AJ20" s="810"/>
      <c r="AK20" s="812"/>
      <c r="AL20" s="813"/>
      <c r="AM20" s="813"/>
      <c r="AN20" s="813"/>
      <c r="AO20" s="813"/>
      <c r="AP20" s="813"/>
      <c r="AQ20" s="813"/>
      <c r="AR20" s="813"/>
      <c r="AS20" s="813"/>
      <c r="AT20" s="813"/>
      <c r="AU20" s="814"/>
      <c r="AV20" s="814"/>
      <c r="AW20" s="814"/>
      <c r="AX20" s="814"/>
      <c r="AY20" s="815"/>
      <c r="AZ20" s="251"/>
      <c r="BA20" s="251"/>
      <c r="BB20" s="251"/>
      <c r="BC20" s="251"/>
      <c r="BD20" s="251"/>
      <c r="BE20" s="252"/>
      <c r="BF20" s="252"/>
      <c r="BG20" s="252"/>
      <c r="BH20" s="252"/>
      <c r="BI20" s="252"/>
      <c r="BJ20" s="252"/>
      <c r="BK20" s="252"/>
      <c r="BL20" s="252"/>
      <c r="BM20" s="252"/>
      <c r="BN20" s="252"/>
      <c r="BO20" s="252"/>
      <c r="BP20" s="252"/>
      <c r="BQ20" s="261">
        <v>14</v>
      </c>
      <c r="BR20" s="262"/>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3"/>
    </row>
    <row r="21" spans="1:131" s="254" customFormat="1" ht="26.25" customHeight="1" thickBot="1" x14ac:dyDescent="0.2">
      <c r="A21" s="260">
        <v>15</v>
      </c>
      <c r="B21" s="803"/>
      <c r="C21" s="804"/>
      <c r="D21" s="804"/>
      <c r="E21" s="804"/>
      <c r="F21" s="804"/>
      <c r="G21" s="804"/>
      <c r="H21" s="804"/>
      <c r="I21" s="804"/>
      <c r="J21" s="804"/>
      <c r="K21" s="804"/>
      <c r="L21" s="804"/>
      <c r="M21" s="804"/>
      <c r="N21" s="804"/>
      <c r="O21" s="804"/>
      <c r="P21" s="805"/>
      <c r="Q21" s="835"/>
      <c r="R21" s="836"/>
      <c r="S21" s="836"/>
      <c r="T21" s="836"/>
      <c r="U21" s="836"/>
      <c r="V21" s="836"/>
      <c r="W21" s="836"/>
      <c r="X21" s="836"/>
      <c r="Y21" s="836"/>
      <c r="Z21" s="836"/>
      <c r="AA21" s="836"/>
      <c r="AB21" s="836"/>
      <c r="AC21" s="836"/>
      <c r="AD21" s="836"/>
      <c r="AE21" s="809"/>
      <c r="AF21" s="811"/>
      <c r="AG21" s="807"/>
      <c r="AH21" s="807"/>
      <c r="AI21" s="807"/>
      <c r="AJ21" s="810"/>
      <c r="AK21" s="812"/>
      <c r="AL21" s="813"/>
      <c r="AM21" s="813"/>
      <c r="AN21" s="813"/>
      <c r="AO21" s="813"/>
      <c r="AP21" s="813"/>
      <c r="AQ21" s="813"/>
      <c r="AR21" s="813"/>
      <c r="AS21" s="813"/>
      <c r="AT21" s="813"/>
      <c r="AU21" s="814"/>
      <c r="AV21" s="814"/>
      <c r="AW21" s="814"/>
      <c r="AX21" s="814"/>
      <c r="AY21" s="815"/>
      <c r="AZ21" s="251"/>
      <c r="BA21" s="251"/>
      <c r="BB21" s="251"/>
      <c r="BC21" s="251"/>
      <c r="BD21" s="251"/>
      <c r="BE21" s="252"/>
      <c r="BF21" s="252"/>
      <c r="BG21" s="252"/>
      <c r="BH21" s="252"/>
      <c r="BI21" s="252"/>
      <c r="BJ21" s="252"/>
      <c r="BK21" s="252"/>
      <c r="BL21" s="252"/>
      <c r="BM21" s="252"/>
      <c r="BN21" s="252"/>
      <c r="BO21" s="252"/>
      <c r="BP21" s="252"/>
      <c r="BQ21" s="261">
        <v>15</v>
      </c>
      <c r="BR21" s="262"/>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3"/>
    </row>
    <row r="22" spans="1:131" s="254" customFormat="1" ht="26.25" customHeight="1" x14ac:dyDescent="0.15">
      <c r="A22" s="260">
        <v>16</v>
      </c>
      <c r="B22" s="803"/>
      <c r="C22" s="804"/>
      <c r="D22" s="804"/>
      <c r="E22" s="804"/>
      <c r="F22" s="804"/>
      <c r="G22" s="804"/>
      <c r="H22" s="804"/>
      <c r="I22" s="804"/>
      <c r="J22" s="804"/>
      <c r="K22" s="804"/>
      <c r="L22" s="804"/>
      <c r="M22" s="804"/>
      <c r="N22" s="804"/>
      <c r="O22" s="804"/>
      <c r="P22" s="805"/>
      <c r="Q22" s="837"/>
      <c r="R22" s="838"/>
      <c r="S22" s="838"/>
      <c r="T22" s="838"/>
      <c r="U22" s="838"/>
      <c r="V22" s="838"/>
      <c r="W22" s="838"/>
      <c r="X22" s="838"/>
      <c r="Y22" s="838"/>
      <c r="Z22" s="838"/>
      <c r="AA22" s="838"/>
      <c r="AB22" s="838"/>
      <c r="AC22" s="838"/>
      <c r="AD22" s="838"/>
      <c r="AE22" s="839"/>
      <c r="AF22" s="811"/>
      <c r="AG22" s="807"/>
      <c r="AH22" s="807"/>
      <c r="AI22" s="807"/>
      <c r="AJ22" s="810"/>
      <c r="AK22" s="852"/>
      <c r="AL22" s="853"/>
      <c r="AM22" s="853"/>
      <c r="AN22" s="853"/>
      <c r="AO22" s="853"/>
      <c r="AP22" s="853"/>
      <c r="AQ22" s="853"/>
      <c r="AR22" s="853"/>
      <c r="AS22" s="853"/>
      <c r="AT22" s="853"/>
      <c r="AU22" s="854"/>
      <c r="AV22" s="854"/>
      <c r="AW22" s="854"/>
      <c r="AX22" s="854"/>
      <c r="AY22" s="855"/>
      <c r="AZ22" s="856" t="s">
        <v>391</v>
      </c>
      <c r="BA22" s="856"/>
      <c r="BB22" s="856"/>
      <c r="BC22" s="856"/>
      <c r="BD22" s="857"/>
      <c r="BE22" s="252"/>
      <c r="BF22" s="252"/>
      <c r="BG22" s="252"/>
      <c r="BH22" s="252"/>
      <c r="BI22" s="252"/>
      <c r="BJ22" s="252"/>
      <c r="BK22" s="252"/>
      <c r="BL22" s="252"/>
      <c r="BM22" s="252"/>
      <c r="BN22" s="252"/>
      <c r="BO22" s="252"/>
      <c r="BP22" s="252"/>
      <c r="BQ22" s="261">
        <v>16</v>
      </c>
      <c r="BR22" s="262"/>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3"/>
    </row>
    <row r="23" spans="1:131" s="254" customFormat="1" ht="26.25" customHeight="1" thickBot="1" x14ac:dyDescent="0.2">
      <c r="A23" s="263" t="s">
        <v>392</v>
      </c>
      <c r="B23" s="840" t="s">
        <v>393</v>
      </c>
      <c r="C23" s="841"/>
      <c r="D23" s="841"/>
      <c r="E23" s="841"/>
      <c r="F23" s="841"/>
      <c r="G23" s="841"/>
      <c r="H23" s="841"/>
      <c r="I23" s="841"/>
      <c r="J23" s="841"/>
      <c r="K23" s="841"/>
      <c r="L23" s="841"/>
      <c r="M23" s="841"/>
      <c r="N23" s="841"/>
      <c r="O23" s="841"/>
      <c r="P23" s="842"/>
      <c r="Q23" s="843">
        <v>33856</v>
      </c>
      <c r="R23" s="844"/>
      <c r="S23" s="844"/>
      <c r="T23" s="844"/>
      <c r="U23" s="844"/>
      <c r="V23" s="844">
        <v>33494</v>
      </c>
      <c r="W23" s="844"/>
      <c r="X23" s="844"/>
      <c r="Y23" s="844"/>
      <c r="Z23" s="844"/>
      <c r="AA23" s="844">
        <v>362</v>
      </c>
      <c r="AB23" s="844"/>
      <c r="AC23" s="844"/>
      <c r="AD23" s="844"/>
      <c r="AE23" s="845"/>
      <c r="AF23" s="846">
        <v>198</v>
      </c>
      <c r="AG23" s="844"/>
      <c r="AH23" s="844"/>
      <c r="AI23" s="844"/>
      <c r="AJ23" s="847"/>
      <c r="AK23" s="848"/>
      <c r="AL23" s="849"/>
      <c r="AM23" s="849"/>
      <c r="AN23" s="849"/>
      <c r="AO23" s="849"/>
      <c r="AP23" s="844">
        <v>17888</v>
      </c>
      <c r="AQ23" s="844"/>
      <c r="AR23" s="844"/>
      <c r="AS23" s="844"/>
      <c r="AT23" s="844"/>
      <c r="AU23" s="850"/>
      <c r="AV23" s="850"/>
      <c r="AW23" s="850"/>
      <c r="AX23" s="850"/>
      <c r="AY23" s="851"/>
      <c r="AZ23" s="859" t="s">
        <v>186</v>
      </c>
      <c r="BA23" s="860"/>
      <c r="BB23" s="860"/>
      <c r="BC23" s="860"/>
      <c r="BD23" s="861"/>
      <c r="BE23" s="252"/>
      <c r="BF23" s="252"/>
      <c r="BG23" s="252"/>
      <c r="BH23" s="252"/>
      <c r="BI23" s="252"/>
      <c r="BJ23" s="252"/>
      <c r="BK23" s="252"/>
      <c r="BL23" s="252"/>
      <c r="BM23" s="252"/>
      <c r="BN23" s="252"/>
      <c r="BO23" s="252"/>
      <c r="BP23" s="252"/>
      <c r="BQ23" s="261">
        <v>17</v>
      </c>
      <c r="BR23" s="262"/>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3"/>
    </row>
    <row r="24" spans="1:131" s="254" customFormat="1" ht="26.25" customHeight="1" x14ac:dyDescent="0.15">
      <c r="A24" s="858" t="s">
        <v>394</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1"/>
      <c r="BA24" s="251"/>
      <c r="BB24" s="251"/>
      <c r="BC24" s="251"/>
      <c r="BD24" s="251"/>
      <c r="BE24" s="252"/>
      <c r="BF24" s="252"/>
      <c r="BG24" s="252"/>
      <c r="BH24" s="252"/>
      <c r="BI24" s="252"/>
      <c r="BJ24" s="252"/>
      <c r="BK24" s="252"/>
      <c r="BL24" s="252"/>
      <c r="BM24" s="252"/>
      <c r="BN24" s="252"/>
      <c r="BO24" s="252"/>
      <c r="BP24" s="252"/>
      <c r="BQ24" s="261">
        <v>18</v>
      </c>
      <c r="BR24" s="262"/>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3"/>
    </row>
    <row r="25" spans="1:131" s="246"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1"/>
      <c r="BK25" s="251"/>
      <c r="BL25" s="251"/>
      <c r="BM25" s="251"/>
      <c r="BN25" s="251"/>
      <c r="BO25" s="264"/>
      <c r="BP25" s="264"/>
      <c r="BQ25" s="261">
        <v>19</v>
      </c>
      <c r="BR25" s="262"/>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5"/>
    </row>
    <row r="26" spans="1:131" s="246" customFormat="1" ht="26.25" customHeight="1" x14ac:dyDescent="0.15">
      <c r="A26" s="788" t="s">
        <v>372</v>
      </c>
      <c r="B26" s="789"/>
      <c r="C26" s="789"/>
      <c r="D26" s="789"/>
      <c r="E26" s="789"/>
      <c r="F26" s="789"/>
      <c r="G26" s="789"/>
      <c r="H26" s="789"/>
      <c r="I26" s="789"/>
      <c r="J26" s="789"/>
      <c r="K26" s="789"/>
      <c r="L26" s="789"/>
      <c r="M26" s="789"/>
      <c r="N26" s="789"/>
      <c r="O26" s="789"/>
      <c r="P26" s="790"/>
      <c r="Q26" s="763" t="s">
        <v>396</v>
      </c>
      <c r="R26" s="764"/>
      <c r="S26" s="764"/>
      <c r="T26" s="764"/>
      <c r="U26" s="765"/>
      <c r="V26" s="763" t="s">
        <v>397</v>
      </c>
      <c r="W26" s="764"/>
      <c r="X26" s="764"/>
      <c r="Y26" s="764"/>
      <c r="Z26" s="765"/>
      <c r="AA26" s="763" t="s">
        <v>398</v>
      </c>
      <c r="AB26" s="764"/>
      <c r="AC26" s="764"/>
      <c r="AD26" s="764"/>
      <c r="AE26" s="764"/>
      <c r="AF26" s="862" t="s">
        <v>399</v>
      </c>
      <c r="AG26" s="863"/>
      <c r="AH26" s="863"/>
      <c r="AI26" s="863"/>
      <c r="AJ26" s="864"/>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1"/>
      <c r="BK26" s="251"/>
      <c r="BL26" s="251"/>
      <c r="BM26" s="251"/>
      <c r="BN26" s="251"/>
      <c r="BO26" s="264"/>
      <c r="BP26" s="264"/>
      <c r="BQ26" s="261">
        <v>20</v>
      </c>
      <c r="BR26" s="262"/>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5"/>
    </row>
    <row r="27" spans="1:131" s="246" customFormat="1" ht="26.25" customHeight="1" thickBot="1" x14ac:dyDescent="0.2">
      <c r="A27" s="791"/>
      <c r="B27" s="792"/>
      <c r="C27" s="792"/>
      <c r="D27" s="792"/>
      <c r="E27" s="792"/>
      <c r="F27" s="792"/>
      <c r="G27" s="792"/>
      <c r="H27" s="792"/>
      <c r="I27" s="792"/>
      <c r="J27" s="792"/>
      <c r="K27" s="792"/>
      <c r="L27" s="792"/>
      <c r="M27" s="792"/>
      <c r="N27" s="792"/>
      <c r="O27" s="792"/>
      <c r="P27" s="793"/>
      <c r="Q27" s="766"/>
      <c r="R27" s="767"/>
      <c r="S27" s="767"/>
      <c r="T27" s="767"/>
      <c r="U27" s="768"/>
      <c r="V27" s="766"/>
      <c r="W27" s="767"/>
      <c r="X27" s="767"/>
      <c r="Y27" s="767"/>
      <c r="Z27" s="768"/>
      <c r="AA27" s="766"/>
      <c r="AB27" s="767"/>
      <c r="AC27" s="767"/>
      <c r="AD27" s="767"/>
      <c r="AE27" s="767"/>
      <c r="AF27" s="865"/>
      <c r="AG27" s="866"/>
      <c r="AH27" s="866"/>
      <c r="AI27" s="866"/>
      <c r="AJ27" s="867"/>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1"/>
      <c r="BK27" s="251"/>
      <c r="BL27" s="251"/>
      <c r="BM27" s="251"/>
      <c r="BN27" s="251"/>
      <c r="BO27" s="264"/>
      <c r="BP27" s="264"/>
      <c r="BQ27" s="261">
        <v>21</v>
      </c>
      <c r="BR27" s="262"/>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5"/>
    </row>
    <row r="28" spans="1:131" s="246" customFormat="1" ht="26.25" customHeight="1" thickTop="1" x14ac:dyDescent="0.15">
      <c r="A28" s="265">
        <v>1</v>
      </c>
      <c r="B28" s="777" t="s">
        <v>404</v>
      </c>
      <c r="C28" s="778"/>
      <c r="D28" s="778"/>
      <c r="E28" s="778"/>
      <c r="F28" s="778"/>
      <c r="G28" s="778"/>
      <c r="H28" s="778"/>
      <c r="I28" s="778"/>
      <c r="J28" s="778"/>
      <c r="K28" s="778"/>
      <c r="L28" s="778"/>
      <c r="M28" s="778"/>
      <c r="N28" s="778"/>
      <c r="O28" s="778"/>
      <c r="P28" s="779"/>
      <c r="Q28" s="872">
        <v>9616</v>
      </c>
      <c r="R28" s="873"/>
      <c r="S28" s="873"/>
      <c r="T28" s="873"/>
      <c r="U28" s="873"/>
      <c r="V28" s="873">
        <v>9598</v>
      </c>
      <c r="W28" s="873"/>
      <c r="X28" s="873"/>
      <c r="Y28" s="873"/>
      <c r="Z28" s="873"/>
      <c r="AA28" s="873">
        <v>17</v>
      </c>
      <c r="AB28" s="873"/>
      <c r="AC28" s="873"/>
      <c r="AD28" s="873"/>
      <c r="AE28" s="874"/>
      <c r="AF28" s="875">
        <v>17</v>
      </c>
      <c r="AG28" s="873"/>
      <c r="AH28" s="873"/>
      <c r="AI28" s="873"/>
      <c r="AJ28" s="876"/>
      <c r="AK28" s="877">
        <v>796</v>
      </c>
      <c r="AL28" s="868"/>
      <c r="AM28" s="868"/>
      <c r="AN28" s="868"/>
      <c r="AO28" s="868"/>
      <c r="AP28" s="868" t="s">
        <v>509</v>
      </c>
      <c r="AQ28" s="868"/>
      <c r="AR28" s="868"/>
      <c r="AS28" s="868"/>
      <c r="AT28" s="868"/>
      <c r="AU28" s="868" t="s">
        <v>509</v>
      </c>
      <c r="AV28" s="868"/>
      <c r="AW28" s="868"/>
      <c r="AX28" s="868"/>
      <c r="AY28" s="868"/>
      <c r="AZ28" s="869" t="s">
        <v>509</v>
      </c>
      <c r="BA28" s="869"/>
      <c r="BB28" s="869"/>
      <c r="BC28" s="869"/>
      <c r="BD28" s="869"/>
      <c r="BE28" s="870"/>
      <c r="BF28" s="870"/>
      <c r="BG28" s="870"/>
      <c r="BH28" s="870"/>
      <c r="BI28" s="871"/>
      <c r="BJ28" s="251"/>
      <c r="BK28" s="251"/>
      <c r="BL28" s="251"/>
      <c r="BM28" s="251"/>
      <c r="BN28" s="251"/>
      <c r="BO28" s="264"/>
      <c r="BP28" s="264"/>
      <c r="BQ28" s="261">
        <v>22</v>
      </c>
      <c r="BR28" s="262"/>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5"/>
    </row>
    <row r="29" spans="1:131" s="246" customFormat="1" ht="26.25" customHeight="1" x14ac:dyDescent="0.15">
      <c r="A29" s="265">
        <v>2</v>
      </c>
      <c r="B29" s="803" t="s">
        <v>405</v>
      </c>
      <c r="C29" s="804"/>
      <c r="D29" s="804"/>
      <c r="E29" s="804"/>
      <c r="F29" s="804"/>
      <c r="G29" s="804"/>
      <c r="H29" s="804"/>
      <c r="I29" s="804"/>
      <c r="J29" s="804"/>
      <c r="K29" s="804"/>
      <c r="L29" s="804"/>
      <c r="M29" s="804"/>
      <c r="N29" s="804"/>
      <c r="O29" s="804"/>
      <c r="P29" s="805"/>
      <c r="Q29" s="835">
        <v>6455</v>
      </c>
      <c r="R29" s="836"/>
      <c r="S29" s="836"/>
      <c r="T29" s="836"/>
      <c r="U29" s="836"/>
      <c r="V29" s="836">
        <v>6385</v>
      </c>
      <c r="W29" s="836"/>
      <c r="X29" s="836"/>
      <c r="Y29" s="836"/>
      <c r="Z29" s="836"/>
      <c r="AA29" s="836">
        <v>71</v>
      </c>
      <c r="AB29" s="836"/>
      <c r="AC29" s="836"/>
      <c r="AD29" s="836"/>
      <c r="AE29" s="809"/>
      <c r="AF29" s="811">
        <v>71</v>
      </c>
      <c r="AG29" s="807"/>
      <c r="AH29" s="807"/>
      <c r="AI29" s="807"/>
      <c r="AJ29" s="810"/>
      <c r="AK29" s="880">
        <v>1123</v>
      </c>
      <c r="AL29" s="881"/>
      <c r="AM29" s="881"/>
      <c r="AN29" s="881"/>
      <c r="AO29" s="881"/>
      <c r="AP29" s="881" t="s">
        <v>509</v>
      </c>
      <c r="AQ29" s="881"/>
      <c r="AR29" s="881"/>
      <c r="AS29" s="881"/>
      <c r="AT29" s="881"/>
      <c r="AU29" s="881" t="s">
        <v>509</v>
      </c>
      <c r="AV29" s="881"/>
      <c r="AW29" s="881"/>
      <c r="AX29" s="881"/>
      <c r="AY29" s="881"/>
      <c r="AZ29" s="882" t="s">
        <v>509</v>
      </c>
      <c r="BA29" s="882"/>
      <c r="BB29" s="882"/>
      <c r="BC29" s="882"/>
      <c r="BD29" s="882"/>
      <c r="BE29" s="878"/>
      <c r="BF29" s="878"/>
      <c r="BG29" s="878"/>
      <c r="BH29" s="878"/>
      <c r="BI29" s="879"/>
      <c r="BJ29" s="251"/>
      <c r="BK29" s="251"/>
      <c r="BL29" s="251"/>
      <c r="BM29" s="251"/>
      <c r="BN29" s="251"/>
      <c r="BO29" s="264"/>
      <c r="BP29" s="264"/>
      <c r="BQ29" s="261">
        <v>23</v>
      </c>
      <c r="BR29" s="262"/>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5"/>
    </row>
    <row r="30" spans="1:131" s="246" customFormat="1" ht="26.25" customHeight="1" x14ac:dyDescent="0.15">
      <c r="A30" s="265">
        <v>3</v>
      </c>
      <c r="B30" s="803" t="s">
        <v>406</v>
      </c>
      <c r="C30" s="804"/>
      <c r="D30" s="804"/>
      <c r="E30" s="804"/>
      <c r="F30" s="804"/>
      <c r="G30" s="804"/>
      <c r="H30" s="804"/>
      <c r="I30" s="804"/>
      <c r="J30" s="804"/>
      <c r="K30" s="804"/>
      <c r="L30" s="804"/>
      <c r="M30" s="804"/>
      <c r="N30" s="804"/>
      <c r="O30" s="804"/>
      <c r="P30" s="805"/>
      <c r="Q30" s="835">
        <v>1180</v>
      </c>
      <c r="R30" s="836"/>
      <c r="S30" s="836"/>
      <c r="T30" s="836"/>
      <c r="U30" s="836"/>
      <c r="V30" s="836">
        <v>1134</v>
      </c>
      <c r="W30" s="836"/>
      <c r="X30" s="836"/>
      <c r="Y30" s="836"/>
      <c r="Z30" s="836"/>
      <c r="AA30" s="836">
        <v>46</v>
      </c>
      <c r="AB30" s="836"/>
      <c r="AC30" s="836"/>
      <c r="AD30" s="836"/>
      <c r="AE30" s="809"/>
      <c r="AF30" s="811">
        <v>46</v>
      </c>
      <c r="AG30" s="807"/>
      <c r="AH30" s="807"/>
      <c r="AI30" s="807"/>
      <c r="AJ30" s="810"/>
      <c r="AK30" s="880">
        <v>210</v>
      </c>
      <c r="AL30" s="881"/>
      <c r="AM30" s="881"/>
      <c r="AN30" s="881"/>
      <c r="AO30" s="881"/>
      <c r="AP30" s="881" t="s">
        <v>509</v>
      </c>
      <c r="AQ30" s="881"/>
      <c r="AR30" s="881"/>
      <c r="AS30" s="881"/>
      <c r="AT30" s="881"/>
      <c r="AU30" s="881" t="s">
        <v>509</v>
      </c>
      <c r="AV30" s="881"/>
      <c r="AW30" s="881"/>
      <c r="AX30" s="881"/>
      <c r="AY30" s="881"/>
      <c r="AZ30" s="882" t="s">
        <v>509</v>
      </c>
      <c r="BA30" s="882"/>
      <c r="BB30" s="882"/>
      <c r="BC30" s="882"/>
      <c r="BD30" s="882"/>
      <c r="BE30" s="878"/>
      <c r="BF30" s="878"/>
      <c r="BG30" s="878"/>
      <c r="BH30" s="878"/>
      <c r="BI30" s="879"/>
      <c r="BJ30" s="251"/>
      <c r="BK30" s="251"/>
      <c r="BL30" s="251"/>
      <c r="BM30" s="251"/>
      <c r="BN30" s="251"/>
      <c r="BO30" s="264"/>
      <c r="BP30" s="264"/>
      <c r="BQ30" s="261">
        <v>24</v>
      </c>
      <c r="BR30" s="262"/>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5"/>
    </row>
    <row r="31" spans="1:131" s="246" customFormat="1" ht="26.25" customHeight="1" x14ac:dyDescent="0.15">
      <c r="A31" s="265">
        <v>4</v>
      </c>
      <c r="B31" s="803" t="s">
        <v>407</v>
      </c>
      <c r="C31" s="804"/>
      <c r="D31" s="804"/>
      <c r="E31" s="804"/>
      <c r="F31" s="804"/>
      <c r="G31" s="804"/>
      <c r="H31" s="804"/>
      <c r="I31" s="804"/>
      <c r="J31" s="804"/>
      <c r="K31" s="804"/>
      <c r="L31" s="804"/>
      <c r="M31" s="804"/>
      <c r="N31" s="804"/>
      <c r="O31" s="804"/>
      <c r="P31" s="805"/>
      <c r="Q31" s="835">
        <v>1996</v>
      </c>
      <c r="R31" s="836"/>
      <c r="S31" s="836"/>
      <c r="T31" s="836"/>
      <c r="U31" s="836"/>
      <c r="V31" s="836">
        <v>1768</v>
      </c>
      <c r="W31" s="836"/>
      <c r="X31" s="836"/>
      <c r="Y31" s="836"/>
      <c r="Z31" s="836"/>
      <c r="AA31" s="836">
        <v>229</v>
      </c>
      <c r="AB31" s="836"/>
      <c r="AC31" s="836"/>
      <c r="AD31" s="836"/>
      <c r="AE31" s="809"/>
      <c r="AF31" s="811">
        <v>3648</v>
      </c>
      <c r="AG31" s="807"/>
      <c r="AH31" s="807"/>
      <c r="AI31" s="807"/>
      <c r="AJ31" s="810"/>
      <c r="AK31" s="880">
        <v>2</v>
      </c>
      <c r="AL31" s="881"/>
      <c r="AM31" s="881"/>
      <c r="AN31" s="881"/>
      <c r="AO31" s="881"/>
      <c r="AP31" s="881">
        <v>3635</v>
      </c>
      <c r="AQ31" s="881"/>
      <c r="AR31" s="881"/>
      <c r="AS31" s="881"/>
      <c r="AT31" s="881"/>
      <c r="AU31" s="881">
        <v>4</v>
      </c>
      <c r="AV31" s="881"/>
      <c r="AW31" s="881"/>
      <c r="AX31" s="881"/>
      <c r="AY31" s="881"/>
      <c r="AZ31" s="882" t="s">
        <v>509</v>
      </c>
      <c r="BA31" s="882"/>
      <c r="BB31" s="882"/>
      <c r="BC31" s="882"/>
      <c r="BD31" s="882"/>
      <c r="BE31" s="878" t="s">
        <v>408</v>
      </c>
      <c r="BF31" s="878"/>
      <c r="BG31" s="878"/>
      <c r="BH31" s="878"/>
      <c r="BI31" s="879"/>
      <c r="BJ31" s="251"/>
      <c r="BK31" s="251"/>
      <c r="BL31" s="251"/>
      <c r="BM31" s="251"/>
      <c r="BN31" s="251"/>
      <c r="BO31" s="264"/>
      <c r="BP31" s="264"/>
      <c r="BQ31" s="261">
        <v>25</v>
      </c>
      <c r="BR31" s="262"/>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5"/>
    </row>
    <row r="32" spans="1:131" s="246" customFormat="1" ht="26.25" customHeight="1" x14ac:dyDescent="0.15">
      <c r="A32" s="265">
        <v>5</v>
      </c>
      <c r="B32" s="803" t="s">
        <v>409</v>
      </c>
      <c r="C32" s="804"/>
      <c r="D32" s="804"/>
      <c r="E32" s="804"/>
      <c r="F32" s="804"/>
      <c r="G32" s="804"/>
      <c r="H32" s="804"/>
      <c r="I32" s="804"/>
      <c r="J32" s="804"/>
      <c r="K32" s="804"/>
      <c r="L32" s="804"/>
      <c r="M32" s="804"/>
      <c r="N32" s="804"/>
      <c r="O32" s="804"/>
      <c r="P32" s="805"/>
      <c r="Q32" s="835">
        <v>3604</v>
      </c>
      <c r="R32" s="836"/>
      <c r="S32" s="836"/>
      <c r="T32" s="836"/>
      <c r="U32" s="836"/>
      <c r="V32" s="836">
        <v>3470</v>
      </c>
      <c r="W32" s="836"/>
      <c r="X32" s="836"/>
      <c r="Y32" s="836"/>
      <c r="Z32" s="836"/>
      <c r="AA32" s="836">
        <v>134</v>
      </c>
      <c r="AB32" s="836"/>
      <c r="AC32" s="836"/>
      <c r="AD32" s="836"/>
      <c r="AE32" s="809"/>
      <c r="AF32" s="811">
        <v>518</v>
      </c>
      <c r="AG32" s="807"/>
      <c r="AH32" s="807"/>
      <c r="AI32" s="807"/>
      <c r="AJ32" s="810"/>
      <c r="AK32" s="880">
        <v>898</v>
      </c>
      <c r="AL32" s="881"/>
      <c r="AM32" s="881"/>
      <c r="AN32" s="881"/>
      <c r="AO32" s="881"/>
      <c r="AP32" s="881">
        <v>27144</v>
      </c>
      <c r="AQ32" s="881"/>
      <c r="AR32" s="881"/>
      <c r="AS32" s="881"/>
      <c r="AT32" s="881"/>
      <c r="AU32" s="881">
        <v>16395</v>
      </c>
      <c r="AV32" s="881"/>
      <c r="AW32" s="881"/>
      <c r="AX32" s="881"/>
      <c r="AY32" s="881"/>
      <c r="AZ32" s="882" t="s">
        <v>509</v>
      </c>
      <c r="BA32" s="882"/>
      <c r="BB32" s="882"/>
      <c r="BC32" s="882"/>
      <c r="BD32" s="882"/>
      <c r="BE32" s="878" t="s">
        <v>408</v>
      </c>
      <c r="BF32" s="878"/>
      <c r="BG32" s="878"/>
      <c r="BH32" s="878"/>
      <c r="BI32" s="879"/>
      <c r="BJ32" s="251"/>
      <c r="BK32" s="251"/>
      <c r="BL32" s="251"/>
      <c r="BM32" s="251"/>
      <c r="BN32" s="251"/>
      <c r="BO32" s="264"/>
      <c r="BP32" s="264"/>
      <c r="BQ32" s="261">
        <v>26</v>
      </c>
      <c r="BR32" s="262"/>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5"/>
    </row>
    <row r="33" spans="1:131" s="246" customFormat="1" ht="26.25" customHeight="1" x14ac:dyDescent="0.15">
      <c r="A33" s="265">
        <v>6</v>
      </c>
      <c r="B33" s="803"/>
      <c r="C33" s="804"/>
      <c r="D33" s="804"/>
      <c r="E33" s="804"/>
      <c r="F33" s="804"/>
      <c r="G33" s="804"/>
      <c r="H33" s="804"/>
      <c r="I33" s="804"/>
      <c r="J33" s="804"/>
      <c r="K33" s="804"/>
      <c r="L33" s="804"/>
      <c r="M33" s="804"/>
      <c r="N33" s="804"/>
      <c r="O33" s="804"/>
      <c r="P33" s="805"/>
      <c r="Q33" s="835"/>
      <c r="R33" s="836"/>
      <c r="S33" s="836"/>
      <c r="T33" s="836"/>
      <c r="U33" s="836"/>
      <c r="V33" s="836"/>
      <c r="W33" s="836"/>
      <c r="X33" s="836"/>
      <c r="Y33" s="836"/>
      <c r="Z33" s="836"/>
      <c r="AA33" s="836"/>
      <c r="AB33" s="836"/>
      <c r="AC33" s="836"/>
      <c r="AD33" s="836"/>
      <c r="AE33" s="809"/>
      <c r="AF33" s="811"/>
      <c r="AG33" s="807"/>
      <c r="AH33" s="807"/>
      <c r="AI33" s="807"/>
      <c r="AJ33" s="810"/>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1"/>
      <c r="BK33" s="251"/>
      <c r="BL33" s="251"/>
      <c r="BM33" s="251"/>
      <c r="BN33" s="251"/>
      <c r="BO33" s="264"/>
      <c r="BP33" s="264"/>
      <c r="BQ33" s="261">
        <v>27</v>
      </c>
      <c r="BR33" s="262"/>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5"/>
    </row>
    <row r="34" spans="1:131" s="246" customFormat="1" ht="26.25" customHeight="1" x14ac:dyDescent="0.15">
      <c r="A34" s="265">
        <v>7</v>
      </c>
      <c r="B34" s="803"/>
      <c r="C34" s="804"/>
      <c r="D34" s="804"/>
      <c r="E34" s="804"/>
      <c r="F34" s="804"/>
      <c r="G34" s="804"/>
      <c r="H34" s="804"/>
      <c r="I34" s="804"/>
      <c r="J34" s="804"/>
      <c r="K34" s="804"/>
      <c r="L34" s="804"/>
      <c r="M34" s="804"/>
      <c r="N34" s="804"/>
      <c r="O34" s="804"/>
      <c r="P34" s="805"/>
      <c r="Q34" s="835"/>
      <c r="R34" s="836"/>
      <c r="S34" s="836"/>
      <c r="T34" s="836"/>
      <c r="U34" s="836"/>
      <c r="V34" s="836"/>
      <c r="W34" s="836"/>
      <c r="X34" s="836"/>
      <c r="Y34" s="836"/>
      <c r="Z34" s="836"/>
      <c r="AA34" s="836"/>
      <c r="AB34" s="836"/>
      <c r="AC34" s="836"/>
      <c r="AD34" s="836"/>
      <c r="AE34" s="809"/>
      <c r="AF34" s="811"/>
      <c r="AG34" s="807"/>
      <c r="AH34" s="807"/>
      <c r="AI34" s="807"/>
      <c r="AJ34" s="810"/>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1"/>
      <c r="BK34" s="251"/>
      <c r="BL34" s="251"/>
      <c r="BM34" s="251"/>
      <c r="BN34" s="251"/>
      <c r="BO34" s="264"/>
      <c r="BP34" s="264"/>
      <c r="BQ34" s="261">
        <v>28</v>
      </c>
      <c r="BR34" s="262"/>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5"/>
    </row>
    <row r="35" spans="1:131" s="246" customFormat="1" ht="26.25" customHeight="1" x14ac:dyDescent="0.15">
      <c r="A35" s="265">
        <v>8</v>
      </c>
      <c r="B35" s="803"/>
      <c r="C35" s="804"/>
      <c r="D35" s="804"/>
      <c r="E35" s="804"/>
      <c r="F35" s="804"/>
      <c r="G35" s="804"/>
      <c r="H35" s="804"/>
      <c r="I35" s="804"/>
      <c r="J35" s="804"/>
      <c r="K35" s="804"/>
      <c r="L35" s="804"/>
      <c r="M35" s="804"/>
      <c r="N35" s="804"/>
      <c r="O35" s="804"/>
      <c r="P35" s="805"/>
      <c r="Q35" s="835"/>
      <c r="R35" s="836"/>
      <c r="S35" s="836"/>
      <c r="T35" s="836"/>
      <c r="U35" s="836"/>
      <c r="V35" s="836"/>
      <c r="W35" s="836"/>
      <c r="X35" s="836"/>
      <c r="Y35" s="836"/>
      <c r="Z35" s="836"/>
      <c r="AA35" s="836"/>
      <c r="AB35" s="836"/>
      <c r="AC35" s="836"/>
      <c r="AD35" s="836"/>
      <c r="AE35" s="809"/>
      <c r="AF35" s="811"/>
      <c r="AG35" s="807"/>
      <c r="AH35" s="807"/>
      <c r="AI35" s="807"/>
      <c r="AJ35" s="810"/>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1"/>
      <c r="BK35" s="251"/>
      <c r="BL35" s="251"/>
      <c r="BM35" s="251"/>
      <c r="BN35" s="251"/>
      <c r="BO35" s="264"/>
      <c r="BP35" s="264"/>
      <c r="BQ35" s="261">
        <v>29</v>
      </c>
      <c r="BR35" s="262"/>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5"/>
    </row>
    <row r="36" spans="1:131" s="246" customFormat="1" ht="26.25" customHeight="1" x14ac:dyDescent="0.15">
      <c r="A36" s="265">
        <v>9</v>
      </c>
      <c r="B36" s="803"/>
      <c r="C36" s="804"/>
      <c r="D36" s="804"/>
      <c r="E36" s="804"/>
      <c r="F36" s="804"/>
      <c r="G36" s="804"/>
      <c r="H36" s="804"/>
      <c r="I36" s="804"/>
      <c r="J36" s="804"/>
      <c r="K36" s="804"/>
      <c r="L36" s="804"/>
      <c r="M36" s="804"/>
      <c r="N36" s="804"/>
      <c r="O36" s="804"/>
      <c r="P36" s="805"/>
      <c r="Q36" s="835"/>
      <c r="R36" s="836"/>
      <c r="S36" s="836"/>
      <c r="T36" s="836"/>
      <c r="U36" s="836"/>
      <c r="V36" s="836"/>
      <c r="W36" s="836"/>
      <c r="X36" s="836"/>
      <c r="Y36" s="836"/>
      <c r="Z36" s="836"/>
      <c r="AA36" s="836"/>
      <c r="AB36" s="836"/>
      <c r="AC36" s="836"/>
      <c r="AD36" s="836"/>
      <c r="AE36" s="809"/>
      <c r="AF36" s="811"/>
      <c r="AG36" s="807"/>
      <c r="AH36" s="807"/>
      <c r="AI36" s="807"/>
      <c r="AJ36" s="810"/>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1"/>
      <c r="BK36" s="251"/>
      <c r="BL36" s="251"/>
      <c r="BM36" s="251"/>
      <c r="BN36" s="251"/>
      <c r="BO36" s="264"/>
      <c r="BP36" s="264"/>
      <c r="BQ36" s="261">
        <v>30</v>
      </c>
      <c r="BR36" s="262"/>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5"/>
    </row>
    <row r="37" spans="1:131" s="246" customFormat="1" ht="26.25" customHeight="1" x14ac:dyDescent="0.15">
      <c r="A37" s="265">
        <v>10</v>
      </c>
      <c r="B37" s="803"/>
      <c r="C37" s="804"/>
      <c r="D37" s="804"/>
      <c r="E37" s="804"/>
      <c r="F37" s="804"/>
      <c r="G37" s="804"/>
      <c r="H37" s="804"/>
      <c r="I37" s="804"/>
      <c r="J37" s="804"/>
      <c r="K37" s="804"/>
      <c r="L37" s="804"/>
      <c r="M37" s="804"/>
      <c r="N37" s="804"/>
      <c r="O37" s="804"/>
      <c r="P37" s="805"/>
      <c r="Q37" s="835"/>
      <c r="R37" s="836"/>
      <c r="S37" s="836"/>
      <c r="T37" s="836"/>
      <c r="U37" s="836"/>
      <c r="V37" s="836"/>
      <c r="W37" s="836"/>
      <c r="X37" s="836"/>
      <c r="Y37" s="836"/>
      <c r="Z37" s="836"/>
      <c r="AA37" s="836"/>
      <c r="AB37" s="836"/>
      <c r="AC37" s="836"/>
      <c r="AD37" s="836"/>
      <c r="AE37" s="809"/>
      <c r="AF37" s="811"/>
      <c r="AG37" s="807"/>
      <c r="AH37" s="807"/>
      <c r="AI37" s="807"/>
      <c r="AJ37" s="810"/>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1"/>
      <c r="BK37" s="251"/>
      <c r="BL37" s="251"/>
      <c r="BM37" s="251"/>
      <c r="BN37" s="251"/>
      <c r="BO37" s="264"/>
      <c r="BP37" s="264"/>
      <c r="BQ37" s="261">
        <v>31</v>
      </c>
      <c r="BR37" s="262"/>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5"/>
    </row>
    <row r="38" spans="1:131" s="246" customFormat="1" ht="26.25" customHeight="1" x14ac:dyDescent="0.15">
      <c r="A38" s="265">
        <v>11</v>
      </c>
      <c r="B38" s="803"/>
      <c r="C38" s="804"/>
      <c r="D38" s="804"/>
      <c r="E38" s="804"/>
      <c r="F38" s="804"/>
      <c r="G38" s="804"/>
      <c r="H38" s="804"/>
      <c r="I38" s="804"/>
      <c r="J38" s="804"/>
      <c r="K38" s="804"/>
      <c r="L38" s="804"/>
      <c r="M38" s="804"/>
      <c r="N38" s="804"/>
      <c r="O38" s="804"/>
      <c r="P38" s="805"/>
      <c r="Q38" s="835"/>
      <c r="R38" s="836"/>
      <c r="S38" s="836"/>
      <c r="T38" s="836"/>
      <c r="U38" s="836"/>
      <c r="V38" s="836"/>
      <c r="W38" s="836"/>
      <c r="X38" s="836"/>
      <c r="Y38" s="836"/>
      <c r="Z38" s="836"/>
      <c r="AA38" s="836"/>
      <c r="AB38" s="836"/>
      <c r="AC38" s="836"/>
      <c r="AD38" s="836"/>
      <c r="AE38" s="809"/>
      <c r="AF38" s="811"/>
      <c r="AG38" s="807"/>
      <c r="AH38" s="807"/>
      <c r="AI38" s="807"/>
      <c r="AJ38" s="810"/>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1"/>
      <c r="BK38" s="251"/>
      <c r="BL38" s="251"/>
      <c r="BM38" s="251"/>
      <c r="BN38" s="251"/>
      <c r="BO38" s="264"/>
      <c r="BP38" s="264"/>
      <c r="BQ38" s="261">
        <v>32</v>
      </c>
      <c r="BR38" s="262"/>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5"/>
    </row>
    <row r="39" spans="1:131" s="246" customFormat="1" ht="26.25" customHeight="1" x14ac:dyDescent="0.15">
      <c r="A39" s="265">
        <v>12</v>
      </c>
      <c r="B39" s="803"/>
      <c r="C39" s="804"/>
      <c r="D39" s="804"/>
      <c r="E39" s="804"/>
      <c r="F39" s="804"/>
      <c r="G39" s="804"/>
      <c r="H39" s="804"/>
      <c r="I39" s="804"/>
      <c r="J39" s="804"/>
      <c r="K39" s="804"/>
      <c r="L39" s="804"/>
      <c r="M39" s="804"/>
      <c r="N39" s="804"/>
      <c r="O39" s="804"/>
      <c r="P39" s="805"/>
      <c r="Q39" s="835"/>
      <c r="R39" s="836"/>
      <c r="S39" s="836"/>
      <c r="T39" s="836"/>
      <c r="U39" s="836"/>
      <c r="V39" s="836"/>
      <c r="W39" s="836"/>
      <c r="X39" s="836"/>
      <c r="Y39" s="836"/>
      <c r="Z39" s="836"/>
      <c r="AA39" s="836"/>
      <c r="AB39" s="836"/>
      <c r="AC39" s="836"/>
      <c r="AD39" s="836"/>
      <c r="AE39" s="809"/>
      <c r="AF39" s="811"/>
      <c r="AG39" s="807"/>
      <c r="AH39" s="807"/>
      <c r="AI39" s="807"/>
      <c r="AJ39" s="810"/>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1"/>
      <c r="BK39" s="251"/>
      <c r="BL39" s="251"/>
      <c r="BM39" s="251"/>
      <c r="BN39" s="251"/>
      <c r="BO39" s="264"/>
      <c r="BP39" s="264"/>
      <c r="BQ39" s="261">
        <v>33</v>
      </c>
      <c r="BR39" s="262"/>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5"/>
    </row>
    <row r="40" spans="1:131" s="246" customFormat="1" ht="26.25" customHeight="1" x14ac:dyDescent="0.15">
      <c r="A40" s="260">
        <v>13</v>
      </c>
      <c r="B40" s="803"/>
      <c r="C40" s="804"/>
      <c r="D40" s="804"/>
      <c r="E40" s="804"/>
      <c r="F40" s="804"/>
      <c r="G40" s="804"/>
      <c r="H40" s="804"/>
      <c r="I40" s="804"/>
      <c r="J40" s="804"/>
      <c r="K40" s="804"/>
      <c r="L40" s="804"/>
      <c r="M40" s="804"/>
      <c r="N40" s="804"/>
      <c r="O40" s="804"/>
      <c r="P40" s="805"/>
      <c r="Q40" s="835"/>
      <c r="R40" s="836"/>
      <c r="S40" s="836"/>
      <c r="T40" s="836"/>
      <c r="U40" s="836"/>
      <c r="V40" s="836"/>
      <c r="W40" s="836"/>
      <c r="X40" s="836"/>
      <c r="Y40" s="836"/>
      <c r="Z40" s="836"/>
      <c r="AA40" s="836"/>
      <c r="AB40" s="836"/>
      <c r="AC40" s="836"/>
      <c r="AD40" s="836"/>
      <c r="AE40" s="809"/>
      <c r="AF40" s="811"/>
      <c r="AG40" s="807"/>
      <c r="AH40" s="807"/>
      <c r="AI40" s="807"/>
      <c r="AJ40" s="810"/>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1"/>
      <c r="BK40" s="251"/>
      <c r="BL40" s="251"/>
      <c r="BM40" s="251"/>
      <c r="BN40" s="251"/>
      <c r="BO40" s="264"/>
      <c r="BP40" s="264"/>
      <c r="BQ40" s="261">
        <v>34</v>
      </c>
      <c r="BR40" s="262"/>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5"/>
    </row>
    <row r="41" spans="1:131" s="246" customFormat="1" ht="26.25" customHeight="1" x14ac:dyDescent="0.15">
      <c r="A41" s="260">
        <v>14</v>
      </c>
      <c r="B41" s="803"/>
      <c r="C41" s="804"/>
      <c r="D41" s="804"/>
      <c r="E41" s="804"/>
      <c r="F41" s="804"/>
      <c r="G41" s="804"/>
      <c r="H41" s="804"/>
      <c r="I41" s="804"/>
      <c r="J41" s="804"/>
      <c r="K41" s="804"/>
      <c r="L41" s="804"/>
      <c r="M41" s="804"/>
      <c r="N41" s="804"/>
      <c r="O41" s="804"/>
      <c r="P41" s="805"/>
      <c r="Q41" s="835"/>
      <c r="R41" s="836"/>
      <c r="S41" s="836"/>
      <c r="T41" s="836"/>
      <c r="U41" s="836"/>
      <c r="V41" s="836"/>
      <c r="W41" s="836"/>
      <c r="X41" s="836"/>
      <c r="Y41" s="836"/>
      <c r="Z41" s="836"/>
      <c r="AA41" s="836"/>
      <c r="AB41" s="836"/>
      <c r="AC41" s="836"/>
      <c r="AD41" s="836"/>
      <c r="AE41" s="809"/>
      <c r="AF41" s="811"/>
      <c r="AG41" s="807"/>
      <c r="AH41" s="807"/>
      <c r="AI41" s="807"/>
      <c r="AJ41" s="810"/>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1"/>
      <c r="BK41" s="251"/>
      <c r="BL41" s="251"/>
      <c r="BM41" s="251"/>
      <c r="BN41" s="251"/>
      <c r="BO41" s="264"/>
      <c r="BP41" s="264"/>
      <c r="BQ41" s="261">
        <v>35</v>
      </c>
      <c r="BR41" s="262"/>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5"/>
    </row>
    <row r="42" spans="1:131" s="246" customFormat="1" ht="26.25" customHeight="1" x14ac:dyDescent="0.15">
      <c r="A42" s="260">
        <v>15</v>
      </c>
      <c r="B42" s="803"/>
      <c r="C42" s="804"/>
      <c r="D42" s="804"/>
      <c r="E42" s="804"/>
      <c r="F42" s="804"/>
      <c r="G42" s="804"/>
      <c r="H42" s="804"/>
      <c r="I42" s="804"/>
      <c r="J42" s="804"/>
      <c r="K42" s="804"/>
      <c r="L42" s="804"/>
      <c r="M42" s="804"/>
      <c r="N42" s="804"/>
      <c r="O42" s="804"/>
      <c r="P42" s="805"/>
      <c r="Q42" s="835"/>
      <c r="R42" s="836"/>
      <c r="S42" s="836"/>
      <c r="T42" s="836"/>
      <c r="U42" s="836"/>
      <c r="V42" s="836"/>
      <c r="W42" s="836"/>
      <c r="X42" s="836"/>
      <c r="Y42" s="836"/>
      <c r="Z42" s="836"/>
      <c r="AA42" s="836"/>
      <c r="AB42" s="836"/>
      <c r="AC42" s="836"/>
      <c r="AD42" s="836"/>
      <c r="AE42" s="809"/>
      <c r="AF42" s="811"/>
      <c r="AG42" s="807"/>
      <c r="AH42" s="807"/>
      <c r="AI42" s="807"/>
      <c r="AJ42" s="810"/>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1"/>
      <c r="BK42" s="251"/>
      <c r="BL42" s="251"/>
      <c r="BM42" s="251"/>
      <c r="BN42" s="251"/>
      <c r="BO42" s="264"/>
      <c r="BP42" s="264"/>
      <c r="BQ42" s="261">
        <v>36</v>
      </c>
      <c r="BR42" s="262"/>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5"/>
    </row>
    <row r="43" spans="1:131" s="246" customFormat="1" ht="26.25" customHeight="1" x14ac:dyDescent="0.15">
      <c r="A43" s="260">
        <v>16</v>
      </c>
      <c r="B43" s="803"/>
      <c r="C43" s="804"/>
      <c r="D43" s="804"/>
      <c r="E43" s="804"/>
      <c r="F43" s="804"/>
      <c r="G43" s="804"/>
      <c r="H43" s="804"/>
      <c r="I43" s="804"/>
      <c r="J43" s="804"/>
      <c r="K43" s="804"/>
      <c r="L43" s="804"/>
      <c r="M43" s="804"/>
      <c r="N43" s="804"/>
      <c r="O43" s="804"/>
      <c r="P43" s="805"/>
      <c r="Q43" s="835"/>
      <c r="R43" s="836"/>
      <c r="S43" s="836"/>
      <c r="T43" s="836"/>
      <c r="U43" s="836"/>
      <c r="V43" s="836"/>
      <c r="W43" s="836"/>
      <c r="X43" s="836"/>
      <c r="Y43" s="836"/>
      <c r="Z43" s="836"/>
      <c r="AA43" s="836"/>
      <c r="AB43" s="836"/>
      <c r="AC43" s="836"/>
      <c r="AD43" s="836"/>
      <c r="AE43" s="809"/>
      <c r="AF43" s="811"/>
      <c r="AG43" s="807"/>
      <c r="AH43" s="807"/>
      <c r="AI43" s="807"/>
      <c r="AJ43" s="810"/>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1"/>
      <c r="BK43" s="251"/>
      <c r="BL43" s="251"/>
      <c r="BM43" s="251"/>
      <c r="BN43" s="251"/>
      <c r="BO43" s="264"/>
      <c r="BP43" s="264"/>
      <c r="BQ43" s="261">
        <v>37</v>
      </c>
      <c r="BR43" s="262"/>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5"/>
    </row>
    <row r="44" spans="1:131" s="246" customFormat="1" ht="26.25" customHeight="1" x14ac:dyDescent="0.15">
      <c r="A44" s="260">
        <v>17</v>
      </c>
      <c r="B44" s="803"/>
      <c r="C44" s="804"/>
      <c r="D44" s="804"/>
      <c r="E44" s="804"/>
      <c r="F44" s="804"/>
      <c r="G44" s="804"/>
      <c r="H44" s="804"/>
      <c r="I44" s="804"/>
      <c r="J44" s="804"/>
      <c r="K44" s="804"/>
      <c r="L44" s="804"/>
      <c r="M44" s="804"/>
      <c r="N44" s="804"/>
      <c r="O44" s="804"/>
      <c r="P44" s="805"/>
      <c r="Q44" s="835"/>
      <c r="R44" s="836"/>
      <c r="S44" s="836"/>
      <c r="T44" s="836"/>
      <c r="U44" s="836"/>
      <c r="V44" s="836"/>
      <c r="W44" s="836"/>
      <c r="X44" s="836"/>
      <c r="Y44" s="836"/>
      <c r="Z44" s="836"/>
      <c r="AA44" s="836"/>
      <c r="AB44" s="836"/>
      <c r="AC44" s="836"/>
      <c r="AD44" s="836"/>
      <c r="AE44" s="809"/>
      <c r="AF44" s="811"/>
      <c r="AG44" s="807"/>
      <c r="AH44" s="807"/>
      <c r="AI44" s="807"/>
      <c r="AJ44" s="810"/>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1"/>
      <c r="BK44" s="251"/>
      <c r="BL44" s="251"/>
      <c r="BM44" s="251"/>
      <c r="BN44" s="251"/>
      <c r="BO44" s="264"/>
      <c r="BP44" s="264"/>
      <c r="BQ44" s="261">
        <v>38</v>
      </c>
      <c r="BR44" s="262"/>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5"/>
    </row>
    <row r="45" spans="1:131" s="246" customFormat="1" ht="26.25" customHeight="1" x14ac:dyDescent="0.15">
      <c r="A45" s="260">
        <v>18</v>
      </c>
      <c r="B45" s="803"/>
      <c r="C45" s="804"/>
      <c r="D45" s="804"/>
      <c r="E45" s="804"/>
      <c r="F45" s="804"/>
      <c r="G45" s="804"/>
      <c r="H45" s="804"/>
      <c r="I45" s="804"/>
      <c r="J45" s="804"/>
      <c r="K45" s="804"/>
      <c r="L45" s="804"/>
      <c r="M45" s="804"/>
      <c r="N45" s="804"/>
      <c r="O45" s="804"/>
      <c r="P45" s="805"/>
      <c r="Q45" s="835"/>
      <c r="R45" s="836"/>
      <c r="S45" s="836"/>
      <c r="T45" s="836"/>
      <c r="U45" s="836"/>
      <c r="V45" s="836"/>
      <c r="W45" s="836"/>
      <c r="X45" s="836"/>
      <c r="Y45" s="836"/>
      <c r="Z45" s="836"/>
      <c r="AA45" s="836"/>
      <c r="AB45" s="836"/>
      <c r="AC45" s="836"/>
      <c r="AD45" s="836"/>
      <c r="AE45" s="809"/>
      <c r="AF45" s="811"/>
      <c r="AG45" s="807"/>
      <c r="AH45" s="807"/>
      <c r="AI45" s="807"/>
      <c r="AJ45" s="810"/>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1"/>
      <c r="BK45" s="251"/>
      <c r="BL45" s="251"/>
      <c r="BM45" s="251"/>
      <c r="BN45" s="251"/>
      <c r="BO45" s="264"/>
      <c r="BP45" s="264"/>
      <c r="BQ45" s="261">
        <v>39</v>
      </c>
      <c r="BR45" s="262"/>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5"/>
    </row>
    <row r="46" spans="1:131" s="246" customFormat="1" ht="26.25" customHeight="1" x14ac:dyDescent="0.15">
      <c r="A46" s="260">
        <v>19</v>
      </c>
      <c r="B46" s="803"/>
      <c r="C46" s="804"/>
      <c r="D46" s="804"/>
      <c r="E46" s="804"/>
      <c r="F46" s="804"/>
      <c r="G46" s="804"/>
      <c r="H46" s="804"/>
      <c r="I46" s="804"/>
      <c r="J46" s="804"/>
      <c r="K46" s="804"/>
      <c r="L46" s="804"/>
      <c r="M46" s="804"/>
      <c r="N46" s="804"/>
      <c r="O46" s="804"/>
      <c r="P46" s="805"/>
      <c r="Q46" s="835"/>
      <c r="R46" s="836"/>
      <c r="S46" s="836"/>
      <c r="T46" s="836"/>
      <c r="U46" s="836"/>
      <c r="V46" s="836"/>
      <c r="W46" s="836"/>
      <c r="X46" s="836"/>
      <c r="Y46" s="836"/>
      <c r="Z46" s="836"/>
      <c r="AA46" s="836"/>
      <c r="AB46" s="836"/>
      <c r="AC46" s="836"/>
      <c r="AD46" s="836"/>
      <c r="AE46" s="809"/>
      <c r="AF46" s="811"/>
      <c r="AG46" s="807"/>
      <c r="AH46" s="807"/>
      <c r="AI46" s="807"/>
      <c r="AJ46" s="810"/>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1"/>
      <c r="BK46" s="251"/>
      <c r="BL46" s="251"/>
      <c r="BM46" s="251"/>
      <c r="BN46" s="251"/>
      <c r="BO46" s="264"/>
      <c r="BP46" s="264"/>
      <c r="BQ46" s="261">
        <v>40</v>
      </c>
      <c r="BR46" s="262"/>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5"/>
    </row>
    <row r="47" spans="1:131" s="246" customFormat="1" ht="26.25" customHeight="1" x14ac:dyDescent="0.15">
      <c r="A47" s="260">
        <v>20</v>
      </c>
      <c r="B47" s="803"/>
      <c r="C47" s="804"/>
      <c r="D47" s="804"/>
      <c r="E47" s="804"/>
      <c r="F47" s="804"/>
      <c r="G47" s="804"/>
      <c r="H47" s="804"/>
      <c r="I47" s="804"/>
      <c r="J47" s="804"/>
      <c r="K47" s="804"/>
      <c r="L47" s="804"/>
      <c r="M47" s="804"/>
      <c r="N47" s="804"/>
      <c r="O47" s="804"/>
      <c r="P47" s="805"/>
      <c r="Q47" s="835"/>
      <c r="R47" s="836"/>
      <c r="S47" s="836"/>
      <c r="T47" s="836"/>
      <c r="U47" s="836"/>
      <c r="V47" s="836"/>
      <c r="W47" s="836"/>
      <c r="X47" s="836"/>
      <c r="Y47" s="836"/>
      <c r="Z47" s="836"/>
      <c r="AA47" s="836"/>
      <c r="AB47" s="836"/>
      <c r="AC47" s="836"/>
      <c r="AD47" s="836"/>
      <c r="AE47" s="809"/>
      <c r="AF47" s="811"/>
      <c r="AG47" s="807"/>
      <c r="AH47" s="807"/>
      <c r="AI47" s="807"/>
      <c r="AJ47" s="810"/>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1"/>
      <c r="BK47" s="251"/>
      <c r="BL47" s="251"/>
      <c r="BM47" s="251"/>
      <c r="BN47" s="251"/>
      <c r="BO47" s="264"/>
      <c r="BP47" s="264"/>
      <c r="BQ47" s="261">
        <v>41</v>
      </c>
      <c r="BR47" s="262"/>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5"/>
    </row>
    <row r="48" spans="1:131" s="246" customFormat="1" ht="26.25" customHeight="1" x14ac:dyDescent="0.15">
      <c r="A48" s="260">
        <v>21</v>
      </c>
      <c r="B48" s="803"/>
      <c r="C48" s="804"/>
      <c r="D48" s="804"/>
      <c r="E48" s="804"/>
      <c r="F48" s="804"/>
      <c r="G48" s="804"/>
      <c r="H48" s="804"/>
      <c r="I48" s="804"/>
      <c r="J48" s="804"/>
      <c r="K48" s="804"/>
      <c r="L48" s="804"/>
      <c r="M48" s="804"/>
      <c r="N48" s="804"/>
      <c r="O48" s="804"/>
      <c r="P48" s="805"/>
      <c r="Q48" s="835"/>
      <c r="R48" s="836"/>
      <c r="S48" s="836"/>
      <c r="T48" s="836"/>
      <c r="U48" s="836"/>
      <c r="V48" s="836"/>
      <c r="W48" s="836"/>
      <c r="X48" s="836"/>
      <c r="Y48" s="836"/>
      <c r="Z48" s="836"/>
      <c r="AA48" s="836"/>
      <c r="AB48" s="836"/>
      <c r="AC48" s="836"/>
      <c r="AD48" s="836"/>
      <c r="AE48" s="809"/>
      <c r="AF48" s="811"/>
      <c r="AG48" s="807"/>
      <c r="AH48" s="807"/>
      <c r="AI48" s="807"/>
      <c r="AJ48" s="810"/>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1"/>
      <c r="BK48" s="251"/>
      <c r="BL48" s="251"/>
      <c r="BM48" s="251"/>
      <c r="BN48" s="251"/>
      <c r="BO48" s="264"/>
      <c r="BP48" s="264"/>
      <c r="BQ48" s="261">
        <v>42</v>
      </c>
      <c r="BR48" s="262"/>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5"/>
    </row>
    <row r="49" spans="1:131" s="246" customFormat="1" ht="26.25" customHeight="1" x14ac:dyDescent="0.15">
      <c r="A49" s="260">
        <v>22</v>
      </c>
      <c r="B49" s="803"/>
      <c r="C49" s="804"/>
      <c r="D49" s="804"/>
      <c r="E49" s="804"/>
      <c r="F49" s="804"/>
      <c r="G49" s="804"/>
      <c r="H49" s="804"/>
      <c r="I49" s="804"/>
      <c r="J49" s="804"/>
      <c r="K49" s="804"/>
      <c r="L49" s="804"/>
      <c r="M49" s="804"/>
      <c r="N49" s="804"/>
      <c r="O49" s="804"/>
      <c r="P49" s="805"/>
      <c r="Q49" s="835"/>
      <c r="R49" s="836"/>
      <c r="S49" s="836"/>
      <c r="T49" s="836"/>
      <c r="U49" s="836"/>
      <c r="V49" s="836"/>
      <c r="W49" s="836"/>
      <c r="X49" s="836"/>
      <c r="Y49" s="836"/>
      <c r="Z49" s="836"/>
      <c r="AA49" s="836"/>
      <c r="AB49" s="836"/>
      <c r="AC49" s="836"/>
      <c r="AD49" s="836"/>
      <c r="AE49" s="809"/>
      <c r="AF49" s="811"/>
      <c r="AG49" s="807"/>
      <c r="AH49" s="807"/>
      <c r="AI49" s="807"/>
      <c r="AJ49" s="810"/>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1"/>
      <c r="BK49" s="251"/>
      <c r="BL49" s="251"/>
      <c r="BM49" s="251"/>
      <c r="BN49" s="251"/>
      <c r="BO49" s="264"/>
      <c r="BP49" s="264"/>
      <c r="BQ49" s="261">
        <v>43</v>
      </c>
      <c r="BR49" s="262"/>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5"/>
    </row>
    <row r="50" spans="1:131" s="246" customFormat="1" ht="26.25" customHeight="1" x14ac:dyDescent="0.15">
      <c r="A50" s="260">
        <v>23</v>
      </c>
      <c r="B50" s="803"/>
      <c r="C50" s="804"/>
      <c r="D50" s="804"/>
      <c r="E50" s="804"/>
      <c r="F50" s="804"/>
      <c r="G50" s="804"/>
      <c r="H50" s="804"/>
      <c r="I50" s="804"/>
      <c r="J50" s="804"/>
      <c r="K50" s="804"/>
      <c r="L50" s="804"/>
      <c r="M50" s="804"/>
      <c r="N50" s="804"/>
      <c r="O50" s="804"/>
      <c r="P50" s="805"/>
      <c r="Q50" s="883"/>
      <c r="R50" s="884"/>
      <c r="S50" s="884"/>
      <c r="T50" s="884"/>
      <c r="U50" s="884"/>
      <c r="V50" s="884"/>
      <c r="W50" s="884"/>
      <c r="X50" s="884"/>
      <c r="Y50" s="884"/>
      <c r="Z50" s="884"/>
      <c r="AA50" s="884"/>
      <c r="AB50" s="884"/>
      <c r="AC50" s="884"/>
      <c r="AD50" s="884"/>
      <c r="AE50" s="885"/>
      <c r="AF50" s="811"/>
      <c r="AG50" s="807"/>
      <c r="AH50" s="807"/>
      <c r="AI50" s="807"/>
      <c r="AJ50" s="810"/>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1"/>
      <c r="BK50" s="251"/>
      <c r="BL50" s="251"/>
      <c r="BM50" s="251"/>
      <c r="BN50" s="251"/>
      <c r="BO50" s="264"/>
      <c r="BP50" s="264"/>
      <c r="BQ50" s="261">
        <v>44</v>
      </c>
      <c r="BR50" s="262"/>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5"/>
    </row>
    <row r="51" spans="1:131" s="246" customFormat="1" ht="26.25" customHeight="1" x14ac:dyDescent="0.15">
      <c r="A51" s="260">
        <v>24</v>
      </c>
      <c r="B51" s="803"/>
      <c r="C51" s="804"/>
      <c r="D51" s="804"/>
      <c r="E51" s="804"/>
      <c r="F51" s="804"/>
      <c r="G51" s="804"/>
      <c r="H51" s="804"/>
      <c r="I51" s="804"/>
      <c r="J51" s="804"/>
      <c r="K51" s="804"/>
      <c r="L51" s="804"/>
      <c r="M51" s="804"/>
      <c r="N51" s="804"/>
      <c r="O51" s="804"/>
      <c r="P51" s="805"/>
      <c r="Q51" s="883"/>
      <c r="R51" s="884"/>
      <c r="S51" s="884"/>
      <c r="T51" s="884"/>
      <c r="U51" s="884"/>
      <c r="V51" s="884"/>
      <c r="W51" s="884"/>
      <c r="X51" s="884"/>
      <c r="Y51" s="884"/>
      <c r="Z51" s="884"/>
      <c r="AA51" s="884"/>
      <c r="AB51" s="884"/>
      <c r="AC51" s="884"/>
      <c r="AD51" s="884"/>
      <c r="AE51" s="885"/>
      <c r="AF51" s="811"/>
      <c r="AG51" s="807"/>
      <c r="AH51" s="807"/>
      <c r="AI51" s="807"/>
      <c r="AJ51" s="810"/>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1"/>
      <c r="BK51" s="251"/>
      <c r="BL51" s="251"/>
      <c r="BM51" s="251"/>
      <c r="BN51" s="251"/>
      <c r="BO51" s="264"/>
      <c r="BP51" s="264"/>
      <c r="BQ51" s="261">
        <v>45</v>
      </c>
      <c r="BR51" s="262"/>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5"/>
    </row>
    <row r="52" spans="1:131" s="246" customFormat="1" ht="26.25" customHeight="1" x14ac:dyDescent="0.15">
      <c r="A52" s="260">
        <v>25</v>
      </c>
      <c r="B52" s="803"/>
      <c r="C52" s="804"/>
      <c r="D52" s="804"/>
      <c r="E52" s="804"/>
      <c r="F52" s="804"/>
      <c r="G52" s="804"/>
      <c r="H52" s="804"/>
      <c r="I52" s="804"/>
      <c r="J52" s="804"/>
      <c r="K52" s="804"/>
      <c r="L52" s="804"/>
      <c r="M52" s="804"/>
      <c r="N52" s="804"/>
      <c r="O52" s="804"/>
      <c r="P52" s="805"/>
      <c r="Q52" s="883"/>
      <c r="R52" s="884"/>
      <c r="S52" s="884"/>
      <c r="T52" s="884"/>
      <c r="U52" s="884"/>
      <c r="V52" s="884"/>
      <c r="W52" s="884"/>
      <c r="X52" s="884"/>
      <c r="Y52" s="884"/>
      <c r="Z52" s="884"/>
      <c r="AA52" s="884"/>
      <c r="AB52" s="884"/>
      <c r="AC52" s="884"/>
      <c r="AD52" s="884"/>
      <c r="AE52" s="885"/>
      <c r="AF52" s="811"/>
      <c r="AG52" s="807"/>
      <c r="AH52" s="807"/>
      <c r="AI52" s="807"/>
      <c r="AJ52" s="810"/>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1"/>
      <c r="BK52" s="251"/>
      <c r="BL52" s="251"/>
      <c r="BM52" s="251"/>
      <c r="BN52" s="251"/>
      <c r="BO52" s="264"/>
      <c r="BP52" s="264"/>
      <c r="BQ52" s="261">
        <v>46</v>
      </c>
      <c r="BR52" s="262"/>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5"/>
    </row>
    <row r="53" spans="1:131" s="246" customFormat="1" ht="26.25" customHeight="1" x14ac:dyDescent="0.15">
      <c r="A53" s="260">
        <v>26</v>
      </c>
      <c r="B53" s="803"/>
      <c r="C53" s="804"/>
      <c r="D53" s="804"/>
      <c r="E53" s="804"/>
      <c r="F53" s="804"/>
      <c r="G53" s="804"/>
      <c r="H53" s="804"/>
      <c r="I53" s="804"/>
      <c r="J53" s="804"/>
      <c r="K53" s="804"/>
      <c r="L53" s="804"/>
      <c r="M53" s="804"/>
      <c r="N53" s="804"/>
      <c r="O53" s="804"/>
      <c r="P53" s="805"/>
      <c r="Q53" s="883"/>
      <c r="R53" s="884"/>
      <c r="S53" s="884"/>
      <c r="T53" s="884"/>
      <c r="U53" s="884"/>
      <c r="V53" s="884"/>
      <c r="W53" s="884"/>
      <c r="X53" s="884"/>
      <c r="Y53" s="884"/>
      <c r="Z53" s="884"/>
      <c r="AA53" s="884"/>
      <c r="AB53" s="884"/>
      <c r="AC53" s="884"/>
      <c r="AD53" s="884"/>
      <c r="AE53" s="885"/>
      <c r="AF53" s="811"/>
      <c r="AG53" s="807"/>
      <c r="AH53" s="807"/>
      <c r="AI53" s="807"/>
      <c r="AJ53" s="810"/>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1"/>
      <c r="BK53" s="251"/>
      <c r="BL53" s="251"/>
      <c r="BM53" s="251"/>
      <c r="BN53" s="251"/>
      <c r="BO53" s="264"/>
      <c r="BP53" s="264"/>
      <c r="BQ53" s="261">
        <v>47</v>
      </c>
      <c r="BR53" s="262"/>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5"/>
    </row>
    <row r="54" spans="1:131" s="246" customFormat="1" ht="26.25" customHeight="1" x14ac:dyDescent="0.15">
      <c r="A54" s="260">
        <v>27</v>
      </c>
      <c r="B54" s="803"/>
      <c r="C54" s="804"/>
      <c r="D54" s="804"/>
      <c r="E54" s="804"/>
      <c r="F54" s="804"/>
      <c r="G54" s="804"/>
      <c r="H54" s="804"/>
      <c r="I54" s="804"/>
      <c r="J54" s="804"/>
      <c r="K54" s="804"/>
      <c r="L54" s="804"/>
      <c r="M54" s="804"/>
      <c r="N54" s="804"/>
      <c r="O54" s="804"/>
      <c r="P54" s="805"/>
      <c r="Q54" s="883"/>
      <c r="R54" s="884"/>
      <c r="S54" s="884"/>
      <c r="T54" s="884"/>
      <c r="U54" s="884"/>
      <c r="V54" s="884"/>
      <c r="W54" s="884"/>
      <c r="X54" s="884"/>
      <c r="Y54" s="884"/>
      <c r="Z54" s="884"/>
      <c r="AA54" s="884"/>
      <c r="AB54" s="884"/>
      <c r="AC54" s="884"/>
      <c r="AD54" s="884"/>
      <c r="AE54" s="885"/>
      <c r="AF54" s="811"/>
      <c r="AG54" s="807"/>
      <c r="AH54" s="807"/>
      <c r="AI54" s="807"/>
      <c r="AJ54" s="810"/>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1"/>
      <c r="BK54" s="251"/>
      <c r="BL54" s="251"/>
      <c r="BM54" s="251"/>
      <c r="BN54" s="251"/>
      <c r="BO54" s="264"/>
      <c r="BP54" s="264"/>
      <c r="BQ54" s="261">
        <v>48</v>
      </c>
      <c r="BR54" s="262"/>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5"/>
    </row>
    <row r="55" spans="1:131" s="246" customFormat="1" ht="26.25" customHeight="1" x14ac:dyDescent="0.15">
      <c r="A55" s="260">
        <v>28</v>
      </c>
      <c r="B55" s="803"/>
      <c r="C55" s="804"/>
      <c r="D55" s="804"/>
      <c r="E55" s="804"/>
      <c r="F55" s="804"/>
      <c r="G55" s="804"/>
      <c r="H55" s="804"/>
      <c r="I55" s="804"/>
      <c r="J55" s="804"/>
      <c r="K55" s="804"/>
      <c r="L55" s="804"/>
      <c r="M55" s="804"/>
      <c r="N55" s="804"/>
      <c r="O55" s="804"/>
      <c r="P55" s="805"/>
      <c r="Q55" s="883"/>
      <c r="R55" s="884"/>
      <c r="S55" s="884"/>
      <c r="T55" s="884"/>
      <c r="U55" s="884"/>
      <c r="V55" s="884"/>
      <c r="W55" s="884"/>
      <c r="X55" s="884"/>
      <c r="Y55" s="884"/>
      <c r="Z55" s="884"/>
      <c r="AA55" s="884"/>
      <c r="AB55" s="884"/>
      <c r="AC55" s="884"/>
      <c r="AD55" s="884"/>
      <c r="AE55" s="885"/>
      <c r="AF55" s="811"/>
      <c r="AG55" s="807"/>
      <c r="AH55" s="807"/>
      <c r="AI55" s="807"/>
      <c r="AJ55" s="810"/>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1"/>
      <c r="BK55" s="251"/>
      <c r="BL55" s="251"/>
      <c r="BM55" s="251"/>
      <c r="BN55" s="251"/>
      <c r="BO55" s="264"/>
      <c r="BP55" s="264"/>
      <c r="BQ55" s="261">
        <v>49</v>
      </c>
      <c r="BR55" s="262"/>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5"/>
    </row>
    <row r="56" spans="1:131" s="246" customFormat="1" ht="26.25" customHeight="1" x14ac:dyDescent="0.15">
      <c r="A56" s="260">
        <v>29</v>
      </c>
      <c r="B56" s="803"/>
      <c r="C56" s="804"/>
      <c r="D56" s="804"/>
      <c r="E56" s="804"/>
      <c r="F56" s="804"/>
      <c r="G56" s="804"/>
      <c r="H56" s="804"/>
      <c r="I56" s="804"/>
      <c r="J56" s="804"/>
      <c r="K56" s="804"/>
      <c r="L56" s="804"/>
      <c r="M56" s="804"/>
      <c r="N56" s="804"/>
      <c r="O56" s="804"/>
      <c r="P56" s="805"/>
      <c r="Q56" s="883"/>
      <c r="R56" s="884"/>
      <c r="S56" s="884"/>
      <c r="T56" s="884"/>
      <c r="U56" s="884"/>
      <c r="V56" s="884"/>
      <c r="W56" s="884"/>
      <c r="X56" s="884"/>
      <c r="Y56" s="884"/>
      <c r="Z56" s="884"/>
      <c r="AA56" s="884"/>
      <c r="AB56" s="884"/>
      <c r="AC56" s="884"/>
      <c r="AD56" s="884"/>
      <c r="AE56" s="885"/>
      <c r="AF56" s="811"/>
      <c r="AG56" s="807"/>
      <c r="AH56" s="807"/>
      <c r="AI56" s="807"/>
      <c r="AJ56" s="810"/>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1"/>
      <c r="BK56" s="251"/>
      <c r="BL56" s="251"/>
      <c r="BM56" s="251"/>
      <c r="BN56" s="251"/>
      <c r="BO56" s="264"/>
      <c r="BP56" s="264"/>
      <c r="BQ56" s="261">
        <v>50</v>
      </c>
      <c r="BR56" s="262"/>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5"/>
    </row>
    <row r="57" spans="1:131" s="246" customFormat="1" ht="26.25" customHeight="1" x14ac:dyDescent="0.15">
      <c r="A57" s="260">
        <v>30</v>
      </c>
      <c r="B57" s="803"/>
      <c r="C57" s="804"/>
      <c r="D57" s="804"/>
      <c r="E57" s="804"/>
      <c r="F57" s="804"/>
      <c r="G57" s="804"/>
      <c r="H57" s="804"/>
      <c r="I57" s="804"/>
      <c r="J57" s="804"/>
      <c r="K57" s="804"/>
      <c r="L57" s="804"/>
      <c r="M57" s="804"/>
      <c r="N57" s="804"/>
      <c r="O57" s="804"/>
      <c r="P57" s="805"/>
      <c r="Q57" s="883"/>
      <c r="R57" s="884"/>
      <c r="S57" s="884"/>
      <c r="T57" s="884"/>
      <c r="U57" s="884"/>
      <c r="V57" s="884"/>
      <c r="W57" s="884"/>
      <c r="X57" s="884"/>
      <c r="Y57" s="884"/>
      <c r="Z57" s="884"/>
      <c r="AA57" s="884"/>
      <c r="AB57" s="884"/>
      <c r="AC57" s="884"/>
      <c r="AD57" s="884"/>
      <c r="AE57" s="885"/>
      <c r="AF57" s="811"/>
      <c r="AG57" s="807"/>
      <c r="AH57" s="807"/>
      <c r="AI57" s="807"/>
      <c r="AJ57" s="810"/>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1"/>
      <c r="BK57" s="251"/>
      <c r="BL57" s="251"/>
      <c r="BM57" s="251"/>
      <c r="BN57" s="251"/>
      <c r="BO57" s="264"/>
      <c r="BP57" s="264"/>
      <c r="BQ57" s="261">
        <v>51</v>
      </c>
      <c r="BR57" s="262"/>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5"/>
    </row>
    <row r="58" spans="1:131" s="246" customFormat="1" ht="26.25" customHeight="1" x14ac:dyDescent="0.15">
      <c r="A58" s="260">
        <v>31</v>
      </c>
      <c r="B58" s="803"/>
      <c r="C58" s="804"/>
      <c r="D58" s="804"/>
      <c r="E58" s="804"/>
      <c r="F58" s="804"/>
      <c r="G58" s="804"/>
      <c r="H58" s="804"/>
      <c r="I58" s="804"/>
      <c r="J58" s="804"/>
      <c r="K58" s="804"/>
      <c r="L58" s="804"/>
      <c r="M58" s="804"/>
      <c r="N58" s="804"/>
      <c r="O58" s="804"/>
      <c r="P58" s="805"/>
      <c r="Q58" s="883"/>
      <c r="R58" s="884"/>
      <c r="S58" s="884"/>
      <c r="T58" s="884"/>
      <c r="U58" s="884"/>
      <c r="V58" s="884"/>
      <c r="W58" s="884"/>
      <c r="X58" s="884"/>
      <c r="Y58" s="884"/>
      <c r="Z58" s="884"/>
      <c r="AA58" s="884"/>
      <c r="AB58" s="884"/>
      <c r="AC58" s="884"/>
      <c r="AD58" s="884"/>
      <c r="AE58" s="885"/>
      <c r="AF58" s="811"/>
      <c r="AG58" s="807"/>
      <c r="AH58" s="807"/>
      <c r="AI58" s="807"/>
      <c r="AJ58" s="810"/>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1"/>
      <c r="BK58" s="251"/>
      <c r="BL58" s="251"/>
      <c r="BM58" s="251"/>
      <c r="BN58" s="251"/>
      <c r="BO58" s="264"/>
      <c r="BP58" s="264"/>
      <c r="BQ58" s="261">
        <v>52</v>
      </c>
      <c r="BR58" s="262"/>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5"/>
    </row>
    <row r="59" spans="1:131" s="246" customFormat="1" ht="26.25" customHeight="1" x14ac:dyDescent="0.15">
      <c r="A59" s="260">
        <v>32</v>
      </c>
      <c r="B59" s="803"/>
      <c r="C59" s="804"/>
      <c r="D59" s="804"/>
      <c r="E59" s="804"/>
      <c r="F59" s="804"/>
      <c r="G59" s="804"/>
      <c r="H59" s="804"/>
      <c r="I59" s="804"/>
      <c r="J59" s="804"/>
      <c r="K59" s="804"/>
      <c r="L59" s="804"/>
      <c r="M59" s="804"/>
      <c r="N59" s="804"/>
      <c r="O59" s="804"/>
      <c r="P59" s="805"/>
      <c r="Q59" s="883"/>
      <c r="R59" s="884"/>
      <c r="S59" s="884"/>
      <c r="T59" s="884"/>
      <c r="U59" s="884"/>
      <c r="V59" s="884"/>
      <c r="W59" s="884"/>
      <c r="X59" s="884"/>
      <c r="Y59" s="884"/>
      <c r="Z59" s="884"/>
      <c r="AA59" s="884"/>
      <c r="AB59" s="884"/>
      <c r="AC59" s="884"/>
      <c r="AD59" s="884"/>
      <c r="AE59" s="885"/>
      <c r="AF59" s="811"/>
      <c r="AG59" s="807"/>
      <c r="AH59" s="807"/>
      <c r="AI59" s="807"/>
      <c r="AJ59" s="810"/>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1"/>
      <c r="BK59" s="251"/>
      <c r="BL59" s="251"/>
      <c r="BM59" s="251"/>
      <c r="BN59" s="251"/>
      <c r="BO59" s="264"/>
      <c r="BP59" s="264"/>
      <c r="BQ59" s="261">
        <v>53</v>
      </c>
      <c r="BR59" s="262"/>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5"/>
    </row>
    <row r="60" spans="1:131" s="246" customFormat="1" ht="26.25" customHeight="1" x14ac:dyDescent="0.15">
      <c r="A60" s="260">
        <v>33</v>
      </c>
      <c r="B60" s="803"/>
      <c r="C60" s="804"/>
      <c r="D60" s="804"/>
      <c r="E60" s="804"/>
      <c r="F60" s="804"/>
      <c r="G60" s="804"/>
      <c r="H60" s="804"/>
      <c r="I60" s="804"/>
      <c r="J60" s="804"/>
      <c r="K60" s="804"/>
      <c r="L60" s="804"/>
      <c r="M60" s="804"/>
      <c r="N60" s="804"/>
      <c r="O60" s="804"/>
      <c r="P60" s="805"/>
      <c r="Q60" s="883"/>
      <c r="R60" s="884"/>
      <c r="S60" s="884"/>
      <c r="T60" s="884"/>
      <c r="U60" s="884"/>
      <c r="V60" s="884"/>
      <c r="W60" s="884"/>
      <c r="X60" s="884"/>
      <c r="Y60" s="884"/>
      <c r="Z60" s="884"/>
      <c r="AA60" s="884"/>
      <c r="AB60" s="884"/>
      <c r="AC60" s="884"/>
      <c r="AD60" s="884"/>
      <c r="AE60" s="885"/>
      <c r="AF60" s="811"/>
      <c r="AG60" s="807"/>
      <c r="AH60" s="807"/>
      <c r="AI60" s="807"/>
      <c r="AJ60" s="810"/>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1"/>
      <c r="BK60" s="251"/>
      <c r="BL60" s="251"/>
      <c r="BM60" s="251"/>
      <c r="BN60" s="251"/>
      <c r="BO60" s="264"/>
      <c r="BP60" s="264"/>
      <c r="BQ60" s="261">
        <v>54</v>
      </c>
      <c r="BR60" s="262"/>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5"/>
    </row>
    <row r="61" spans="1:131" s="246" customFormat="1" ht="26.25" customHeight="1" thickBot="1" x14ac:dyDescent="0.2">
      <c r="A61" s="260">
        <v>34</v>
      </c>
      <c r="B61" s="803"/>
      <c r="C61" s="804"/>
      <c r="D61" s="804"/>
      <c r="E61" s="804"/>
      <c r="F61" s="804"/>
      <c r="G61" s="804"/>
      <c r="H61" s="804"/>
      <c r="I61" s="804"/>
      <c r="J61" s="804"/>
      <c r="K61" s="804"/>
      <c r="L61" s="804"/>
      <c r="M61" s="804"/>
      <c r="N61" s="804"/>
      <c r="O61" s="804"/>
      <c r="P61" s="805"/>
      <c r="Q61" s="883"/>
      <c r="R61" s="884"/>
      <c r="S61" s="884"/>
      <c r="T61" s="884"/>
      <c r="U61" s="884"/>
      <c r="V61" s="884"/>
      <c r="W61" s="884"/>
      <c r="X61" s="884"/>
      <c r="Y61" s="884"/>
      <c r="Z61" s="884"/>
      <c r="AA61" s="884"/>
      <c r="AB61" s="884"/>
      <c r="AC61" s="884"/>
      <c r="AD61" s="884"/>
      <c r="AE61" s="885"/>
      <c r="AF61" s="811"/>
      <c r="AG61" s="807"/>
      <c r="AH61" s="807"/>
      <c r="AI61" s="807"/>
      <c r="AJ61" s="810"/>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1"/>
      <c r="BK61" s="251"/>
      <c r="BL61" s="251"/>
      <c r="BM61" s="251"/>
      <c r="BN61" s="251"/>
      <c r="BO61" s="264"/>
      <c r="BP61" s="264"/>
      <c r="BQ61" s="261">
        <v>55</v>
      </c>
      <c r="BR61" s="262"/>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5"/>
    </row>
    <row r="62" spans="1:131" s="246" customFormat="1" ht="26.25" customHeight="1" x14ac:dyDescent="0.15">
      <c r="A62" s="260">
        <v>35</v>
      </c>
      <c r="B62" s="803"/>
      <c r="C62" s="804"/>
      <c r="D62" s="804"/>
      <c r="E62" s="804"/>
      <c r="F62" s="804"/>
      <c r="G62" s="804"/>
      <c r="H62" s="804"/>
      <c r="I62" s="804"/>
      <c r="J62" s="804"/>
      <c r="K62" s="804"/>
      <c r="L62" s="804"/>
      <c r="M62" s="804"/>
      <c r="N62" s="804"/>
      <c r="O62" s="804"/>
      <c r="P62" s="805"/>
      <c r="Q62" s="883"/>
      <c r="R62" s="884"/>
      <c r="S62" s="884"/>
      <c r="T62" s="884"/>
      <c r="U62" s="884"/>
      <c r="V62" s="884"/>
      <c r="W62" s="884"/>
      <c r="X62" s="884"/>
      <c r="Y62" s="884"/>
      <c r="Z62" s="884"/>
      <c r="AA62" s="884"/>
      <c r="AB62" s="884"/>
      <c r="AC62" s="884"/>
      <c r="AD62" s="884"/>
      <c r="AE62" s="885"/>
      <c r="AF62" s="811"/>
      <c r="AG62" s="807"/>
      <c r="AH62" s="807"/>
      <c r="AI62" s="807"/>
      <c r="AJ62" s="810"/>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410</v>
      </c>
      <c r="BK62" s="856"/>
      <c r="BL62" s="856"/>
      <c r="BM62" s="856"/>
      <c r="BN62" s="857"/>
      <c r="BO62" s="264"/>
      <c r="BP62" s="264"/>
      <c r="BQ62" s="261">
        <v>56</v>
      </c>
      <c r="BR62" s="262"/>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5"/>
    </row>
    <row r="63" spans="1:131" s="246" customFormat="1" ht="26.25" customHeight="1" thickBot="1" x14ac:dyDescent="0.2">
      <c r="A63" s="263" t="s">
        <v>392</v>
      </c>
      <c r="B63" s="840" t="s">
        <v>411</v>
      </c>
      <c r="C63" s="841"/>
      <c r="D63" s="841"/>
      <c r="E63" s="841"/>
      <c r="F63" s="841"/>
      <c r="G63" s="841"/>
      <c r="H63" s="841"/>
      <c r="I63" s="841"/>
      <c r="J63" s="841"/>
      <c r="K63" s="841"/>
      <c r="L63" s="841"/>
      <c r="M63" s="841"/>
      <c r="N63" s="841"/>
      <c r="O63" s="841"/>
      <c r="P63" s="842"/>
      <c r="Q63" s="888"/>
      <c r="R63" s="889"/>
      <c r="S63" s="889"/>
      <c r="T63" s="889"/>
      <c r="U63" s="889"/>
      <c r="V63" s="889"/>
      <c r="W63" s="889"/>
      <c r="X63" s="889"/>
      <c r="Y63" s="889"/>
      <c r="Z63" s="889"/>
      <c r="AA63" s="889"/>
      <c r="AB63" s="889"/>
      <c r="AC63" s="889"/>
      <c r="AD63" s="889"/>
      <c r="AE63" s="890"/>
      <c r="AF63" s="891">
        <v>4301</v>
      </c>
      <c r="AG63" s="892"/>
      <c r="AH63" s="892"/>
      <c r="AI63" s="892"/>
      <c r="AJ63" s="893"/>
      <c r="AK63" s="894"/>
      <c r="AL63" s="889"/>
      <c r="AM63" s="889"/>
      <c r="AN63" s="889"/>
      <c r="AO63" s="889"/>
      <c r="AP63" s="892">
        <v>30779</v>
      </c>
      <c r="AQ63" s="892"/>
      <c r="AR63" s="892"/>
      <c r="AS63" s="892"/>
      <c r="AT63" s="892"/>
      <c r="AU63" s="892">
        <v>16399</v>
      </c>
      <c r="AV63" s="892"/>
      <c r="AW63" s="892"/>
      <c r="AX63" s="892"/>
      <c r="AY63" s="892"/>
      <c r="AZ63" s="896"/>
      <c r="BA63" s="896"/>
      <c r="BB63" s="896"/>
      <c r="BC63" s="896"/>
      <c r="BD63" s="896"/>
      <c r="BE63" s="897"/>
      <c r="BF63" s="897"/>
      <c r="BG63" s="897"/>
      <c r="BH63" s="897"/>
      <c r="BI63" s="898"/>
      <c r="BJ63" s="899" t="s">
        <v>186</v>
      </c>
      <c r="BK63" s="900"/>
      <c r="BL63" s="900"/>
      <c r="BM63" s="900"/>
      <c r="BN63" s="901"/>
      <c r="BO63" s="264"/>
      <c r="BP63" s="264"/>
      <c r="BQ63" s="261">
        <v>57</v>
      </c>
      <c r="BR63" s="262"/>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5"/>
    </row>
    <row r="65" spans="1:131" s="246" customFormat="1" ht="26.25" customHeight="1" thickBot="1" x14ac:dyDescent="0.2">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5"/>
    </row>
    <row r="66" spans="1:131" s="246" customFormat="1" ht="26.25" customHeight="1" x14ac:dyDescent="0.15">
      <c r="A66" s="788" t="s">
        <v>413</v>
      </c>
      <c r="B66" s="789"/>
      <c r="C66" s="789"/>
      <c r="D66" s="789"/>
      <c r="E66" s="789"/>
      <c r="F66" s="789"/>
      <c r="G66" s="789"/>
      <c r="H66" s="789"/>
      <c r="I66" s="789"/>
      <c r="J66" s="789"/>
      <c r="K66" s="789"/>
      <c r="L66" s="789"/>
      <c r="M66" s="789"/>
      <c r="N66" s="789"/>
      <c r="O66" s="789"/>
      <c r="P66" s="790"/>
      <c r="Q66" s="763" t="s">
        <v>396</v>
      </c>
      <c r="R66" s="764"/>
      <c r="S66" s="764"/>
      <c r="T66" s="764"/>
      <c r="U66" s="765"/>
      <c r="V66" s="763" t="s">
        <v>397</v>
      </c>
      <c r="W66" s="764"/>
      <c r="X66" s="764"/>
      <c r="Y66" s="764"/>
      <c r="Z66" s="765"/>
      <c r="AA66" s="763" t="s">
        <v>414</v>
      </c>
      <c r="AB66" s="764"/>
      <c r="AC66" s="764"/>
      <c r="AD66" s="764"/>
      <c r="AE66" s="765"/>
      <c r="AF66" s="902" t="s">
        <v>399</v>
      </c>
      <c r="AG66" s="863"/>
      <c r="AH66" s="863"/>
      <c r="AI66" s="863"/>
      <c r="AJ66" s="903"/>
      <c r="AK66" s="763" t="s">
        <v>400</v>
      </c>
      <c r="AL66" s="789"/>
      <c r="AM66" s="789"/>
      <c r="AN66" s="789"/>
      <c r="AO66" s="790"/>
      <c r="AP66" s="763" t="s">
        <v>401</v>
      </c>
      <c r="AQ66" s="764"/>
      <c r="AR66" s="764"/>
      <c r="AS66" s="764"/>
      <c r="AT66" s="765"/>
      <c r="AU66" s="763" t="s">
        <v>415</v>
      </c>
      <c r="AV66" s="764"/>
      <c r="AW66" s="764"/>
      <c r="AX66" s="764"/>
      <c r="AY66" s="765"/>
      <c r="AZ66" s="763" t="s">
        <v>379</v>
      </c>
      <c r="BA66" s="764"/>
      <c r="BB66" s="764"/>
      <c r="BC66" s="764"/>
      <c r="BD66" s="775"/>
      <c r="BE66" s="264"/>
      <c r="BF66" s="264"/>
      <c r="BG66" s="264"/>
      <c r="BH66" s="264"/>
      <c r="BI66" s="264"/>
      <c r="BJ66" s="264"/>
      <c r="BK66" s="264"/>
      <c r="BL66" s="264"/>
      <c r="BM66" s="264"/>
      <c r="BN66" s="264"/>
      <c r="BO66" s="264"/>
      <c r="BP66" s="264"/>
      <c r="BQ66" s="261">
        <v>60</v>
      </c>
      <c r="BR66" s="266"/>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5"/>
    </row>
    <row r="67" spans="1:131" s="246" customFormat="1" ht="26.25" customHeight="1" thickBot="1" x14ac:dyDescent="0.2">
      <c r="A67" s="791"/>
      <c r="B67" s="792"/>
      <c r="C67" s="792"/>
      <c r="D67" s="792"/>
      <c r="E67" s="792"/>
      <c r="F67" s="792"/>
      <c r="G67" s="792"/>
      <c r="H67" s="792"/>
      <c r="I67" s="792"/>
      <c r="J67" s="792"/>
      <c r="K67" s="792"/>
      <c r="L67" s="792"/>
      <c r="M67" s="792"/>
      <c r="N67" s="792"/>
      <c r="O67" s="792"/>
      <c r="P67" s="793"/>
      <c r="Q67" s="766"/>
      <c r="R67" s="767"/>
      <c r="S67" s="767"/>
      <c r="T67" s="767"/>
      <c r="U67" s="768"/>
      <c r="V67" s="766"/>
      <c r="W67" s="767"/>
      <c r="X67" s="767"/>
      <c r="Y67" s="767"/>
      <c r="Z67" s="768"/>
      <c r="AA67" s="766"/>
      <c r="AB67" s="767"/>
      <c r="AC67" s="767"/>
      <c r="AD67" s="767"/>
      <c r="AE67" s="768"/>
      <c r="AF67" s="904"/>
      <c r="AG67" s="866"/>
      <c r="AH67" s="866"/>
      <c r="AI67" s="866"/>
      <c r="AJ67" s="905"/>
      <c r="AK67" s="906"/>
      <c r="AL67" s="792"/>
      <c r="AM67" s="792"/>
      <c r="AN67" s="792"/>
      <c r="AO67" s="793"/>
      <c r="AP67" s="766"/>
      <c r="AQ67" s="767"/>
      <c r="AR67" s="767"/>
      <c r="AS67" s="767"/>
      <c r="AT67" s="768"/>
      <c r="AU67" s="766"/>
      <c r="AV67" s="767"/>
      <c r="AW67" s="767"/>
      <c r="AX67" s="767"/>
      <c r="AY67" s="768"/>
      <c r="AZ67" s="766"/>
      <c r="BA67" s="767"/>
      <c r="BB67" s="767"/>
      <c r="BC67" s="767"/>
      <c r="BD67" s="776"/>
      <c r="BE67" s="264"/>
      <c r="BF67" s="264"/>
      <c r="BG67" s="264"/>
      <c r="BH67" s="264"/>
      <c r="BI67" s="264"/>
      <c r="BJ67" s="264"/>
      <c r="BK67" s="264"/>
      <c r="BL67" s="264"/>
      <c r="BM67" s="264"/>
      <c r="BN67" s="264"/>
      <c r="BO67" s="264"/>
      <c r="BP67" s="264"/>
      <c r="BQ67" s="261">
        <v>61</v>
      </c>
      <c r="BR67" s="266"/>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5"/>
    </row>
    <row r="68" spans="1:131" s="246" customFormat="1" ht="26.25" customHeight="1" thickTop="1" x14ac:dyDescent="0.15">
      <c r="A68" s="257">
        <v>1</v>
      </c>
      <c r="B68" s="919" t="s">
        <v>578</v>
      </c>
      <c r="C68" s="920"/>
      <c r="D68" s="920"/>
      <c r="E68" s="920"/>
      <c r="F68" s="920"/>
      <c r="G68" s="920"/>
      <c r="H68" s="920"/>
      <c r="I68" s="920"/>
      <c r="J68" s="920"/>
      <c r="K68" s="920"/>
      <c r="L68" s="920"/>
      <c r="M68" s="920"/>
      <c r="N68" s="920"/>
      <c r="O68" s="920"/>
      <c r="P68" s="921"/>
      <c r="Q68" s="922">
        <v>125</v>
      </c>
      <c r="R68" s="916"/>
      <c r="S68" s="916"/>
      <c r="T68" s="916"/>
      <c r="U68" s="916"/>
      <c r="V68" s="916">
        <v>122</v>
      </c>
      <c r="W68" s="916"/>
      <c r="X68" s="916"/>
      <c r="Y68" s="916"/>
      <c r="Z68" s="916"/>
      <c r="AA68" s="916">
        <v>2</v>
      </c>
      <c r="AB68" s="916"/>
      <c r="AC68" s="916"/>
      <c r="AD68" s="916"/>
      <c r="AE68" s="916"/>
      <c r="AF68" s="916">
        <v>2</v>
      </c>
      <c r="AG68" s="916"/>
      <c r="AH68" s="916"/>
      <c r="AI68" s="916"/>
      <c r="AJ68" s="916"/>
      <c r="AK68" s="916" t="s">
        <v>509</v>
      </c>
      <c r="AL68" s="916"/>
      <c r="AM68" s="916"/>
      <c r="AN68" s="916"/>
      <c r="AO68" s="916"/>
      <c r="AP68" s="916" t="s">
        <v>509</v>
      </c>
      <c r="AQ68" s="916"/>
      <c r="AR68" s="916"/>
      <c r="AS68" s="916"/>
      <c r="AT68" s="916"/>
      <c r="AU68" s="916" t="s">
        <v>509</v>
      </c>
      <c r="AV68" s="916"/>
      <c r="AW68" s="916"/>
      <c r="AX68" s="916"/>
      <c r="AY68" s="916"/>
      <c r="AZ68" s="917"/>
      <c r="BA68" s="917"/>
      <c r="BB68" s="917"/>
      <c r="BC68" s="917"/>
      <c r="BD68" s="918"/>
      <c r="BE68" s="264"/>
      <c r="BF68" s="264"/>
      <c r="BG68" s="264"/>
      <c r="BH68" s="264"/>
      <c r="BI68" s="264"/>
      <c r="BJ68" s="264"/>
      <c r="BK68" s="264"/>
      <c r="BL68" s="264"/>
      <c r="BM68" s="264"/>
      <c r="BN68" s="264"/>
      <c r="BO68" s="264"/>
      <c r="BP68" s="264"/>
      <c r="BQ68" s="261">
        <v>62</v>
      </c>
      <c r="BR68" s="266"/>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5"/>
    </row>
    <row r="69" spans="1:131" s="246" customFormat="1" ht="26.25" customHeight="1" x14ac:dyDescent="0.15">
      <c r="A69" s="260">
        <v>2</v>
      </c>
      <c r="B69" s="923" t="s">
        <v>579</v>
      </c>
      <c r="C69" s="924"/>
      <c r="D69" s="924"/>
      <c r="E69" s="924"/>
      <c r="F69" s="924"/>
      <c r="G69" s="924"/>
      <c r="H69" s="924"/>
      <c r="I69" s="924"/>
      <c r="J69" s="924"/>
      <c r="K69" s="924"/>
      <c r="L69" s="924"/>
      <c r="M69" s="924"/>
      <c r="N69" s="924"/>
      <c r="O69" s="924"/>
      <c r="P69" s="925"/>
      <c r="Q69" s="926">
        <v>203</v>
      </c>
      <c r="R69" s="881"/>
      <c r="S69" s="881"/>
      <c r="T69" s="881"/>
      <c r="U69" s="881"/>
      <c r="V69" s="881">
        <v>189</v>
      </c>
      <c r="W69" s="881"/>
      <c r="X69" s="881"/>
      <c r="Y69" s="881"/>
      <c r="Z69" s="881"/>
      <c r="AA69" s="881">
        <v>14</v>
      </c>
      <c r="AB69" s="881"/>
      <c r="AC69" s="881"/>
      <c r="AD69" s="881"/>
      <c r="AE69" s="881"/>
      <c r="AF69" s="881">
        <v>14</v>
      </c>
      <c r="AG69" s="881"/>
      <c r="AH69" s="881"/>
      <c r="AI69" s="881"/>
      <c r="AJ69" s="881"/>
      <c r="AK69" s="881" t="s">
        <v>509</v>
      </c>
      <c r="AL69" s="881"/>
      <c r="AM69" s="881"/>
      <c r="AN69" s="881"/>
      <c r="AO69" s="881"/>
      <c r="AP69" s="881" t="s">
        <v>509</v>
      </c>
      <c r="AQ69" s="881"/>
      <c r="AR69" s="881"/>
      <c r="AS69" s="881"/>
      <c r="AT69" s="881"/>
      <c r="AU69" s="881" t="s">
        <v>509</v>
      </c>
      <c r="AV69" s="881"/>
      <c r="AW69" s="881"/>
      <c r="AX69" s="881"/>
      <c r="AY69" s="881"/>
      <c r="AZ69" s="927"/>
      <c r="BA69" s="927"/>
      <c r="BB69" s="927"/>
      <c r="BC69" s="927"/>
      <c r="BD69" s="928"/>
      <c r="BE69" s="264"/>
      <c r="BF69" s="264"/>
      <c r="BG69" s="264"/>
      <c r="BH69" s="264"/>
      <c r="BI69" s="264"/>
      <c r="BJ69" s="264"/>
      <c r="BK69" s="264"/>
      <c r="BL69" s="264"/>
      <c r="BM69" s="264"/>
      <c r="BN69" s="264"/>
      <c r="BO69" s="264"/>
      <c r="BP69" s="264"/>
      <c r="BQ69" s="261">
        <v>63</v>
      </c>
      <c r="BR69" s="266"/>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5"/>
    </row>
    <row r="70" spans="1:131" s="246" customFormat="1" ht="26.25" customHeight="1" x14ac:dyDescent="0.15">
      <c r="A70" s="260">
        <v>3</v>
      </c>
      <c r="B70" s="923" t="s">
        <v>580</v>
      </c>
      <c r="C70" s="924"/>
      <c r="D70" s="924"/>
      <c r="E70" s="924"/>
      <c r="F70" s="924"/>
      <c r="G70" s="924"/>
      <c r="H70" s="924"/>
      <c r="I70" s="924"/>
      <c r="J70" s="924"/>
      <c r="K70" s="924"/>
      <c r="L70" s="924"/>
      <c r="M70" s="924"/>
      <c r="N70" s="924"/>
      <c r="O70" s="924"/>
      <c r="P70" s="925"/>
      <c r="Q70" s="926">
        <v>1218363</v>
      </c>
      <c r="R70" s="881"/>
      <c r="S70" s="881"/>
      <c r="T70" s="881"/>
      <c r="U70" s="881"/>
      <c r="V70" s="881">
        <v>1197433</v>
      </c>
      <c r="W70" s="881"/>
      <c r="X70" s="881"/>
      <c r="Y70" s="881"/>
      <c r="Z70" s="881"/>
      <c r="AA70" s="881">
        <v>20930</v>
      </c>
      <c r="AB70" s="881"/>
      <c r="AC70" s="881"/>
      <c r="AD70" s="881"/>
      <c r="AE70" s="881"/>
      <c r="AF70" s="881">
        <v>20930</v>
      </c>
      <c r="AG70" s="881"/>
      <c r="AH70" s="881"/>
      <c r="AI70" s="881"/>
      <c r="AJ70" s="881"/>
      <c r="AK70" s="881">
        <v>7055</v>
      </c>
      <c r="AL70" s="881"/>
      <c r="AM70" s="881"/>
      <c r="AN70" s="881"/>
      <c r="AO70" s="881"/>
      <c r="AP70" s="881" t="s">
        <v>509</v>
      </c>
      <c r="AQ70" s="881"/>
      <c r="AR70" s="881"/>
      <c r="AS70" s="881"/>
      <c r="AT70" s="881"/>
      <c r="AU70" s="881" t="s">
        <v>509</v>
      </c>
      <c r="AV70" s="881"/>
      <c r="AW70" s="881"/>
      <c r="AX70" s="881"/>
      <c r="AY70" s="881"/>
      <c r="AZ70" s="927"/>
      <c r="BA70" s="927"/>
      <c r="BB70" s="927"/>
      <c r="BC70" s="927"/>
      <c r="BD70" s="928"/>
      <c r="BE70" s="264"/>
      <c r="BF70" s="264"/>
      <c r="BG70" s="264"/>
      <c r="BH70" s="264"/>
      <c r="BI70" s="264"/>
      <c r="BJ70" s="264"/>
      <c r="BK70" s="264"/>
      <c r="BL70" s="264"/>
      <c r="BM70" s="264"/>
      <c r="BN70" s="264"/>
      <c r="BO70" s="264"/>
      <c r="BP70" s="264"/>
      <c r="BQ70" s="261">
        <v>64</v>
      </c>
      <c r="BR70" s="266"/>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5"/>
    </row>
    <row r="71" spans="1:131" s="246" customFormat="1" ht="26.25" customHeight="1" x14ac:dyDescent="0.15">
      <c r="A71" s="260">
        <v>4</v>
      </c>
      <c r="B71" s="923" t="s">
        <v>581</v>
      </c>
      <c r="C71" s="924"/>
      <c r="D71" s="924"/>
      <c r="E71" s="924"/>
      <c r="F71" s="924"/>
      <c r="G71" s="924"/>
      <c r="H71" s="924"/>
      <c r="I71" s="924"/>
      <c r="J71" s="924"/>
      <c r="K71" s="924"/>
      <c r="L71" s="924"/>
      <c r="M71" s="924"/>
      <c r="N71" s="924"/>
      <c r="O71" s="924"/>
      <c r="P71" s="925"/>
      <c r="Q71" s="926">
        <v>39402</v>
      </c>
      <c r="R71" s="881"/>
      <c r="S71" s="881"/>
      <c r="T71" s="881"/>
      <c r="U71" s="881"/>
      <c r="V71" s="881">
        <v>34057</v>
      </c>
      <c r="W71" s="881"/>
      <c r="X71" s="881"/>
      <c r="Y71" s="881"/>
      <c r="Z71" s="881"/>
      <c r="AA71" s="881">
        <v>5344</v>
      </c>
      <c r="AB71" s="881"/>
      <c r="AC71" s="881"/>
      <c r="AD71" s="881"/>
      <c r="AE71" s="881"/>
      <c r="AF71" s="881">
        <v>19453</v>
      </c>
      <c r="AG71" s="881"/>
      <c r="AH71" s="881"/>
      <c r="AI71" s="881"/>
      <c r="AJ71" s="881"/>
      <c r="AK71" s="881" t="s">
        <v>509</v>
      </c>
      <c r="AL71" s="881"/>
      <c r="AM71" s="881"/>
      <c r="AN71" s="881"/>
      <c r="AO71" s="881"/>
      <c r="AP71" s="881">
        <v>119226</v>
      </c>
      <c r="AQ71" s="881"/>
      <c r="AR71" s="881"/>
      <c r="AS71" s="881"/>
      <c r="AT71" s="881"/>
      <c r="AU71" s="881" t="s">
        <v>509</v>
      </c>
      <c r="AV71" s="881"/>
      <c r="AW71" s="881"/>
      <c r="AX71" s="881"/>
      <c r="AY71" s="881"/>
      <c r="AZ71" s="927"/>
      <c r="BA71" s="927"/>
      <c r="BB71" s="927"/>
      <c r="BC71" s="927"/>
      <c r="BD71" s="928"/>
      <c r="BE71" s="264"/>
      <c r="BF71" s="264"/>
      <c r="BG71" s="264"/>
      <c r="BH71" s="264"/>
      <c r="BI71" s="264"/>
      <c r="BJ71" s="264"/>
      <c r="BK71" s="264"/>
      <c r="BL71" s="264"/>
      <c r="BM71" s="264"/>
      <c r="BN71" s="264"/>
      <c r="BO71" s="264"/>
      <c r="BP71" s="264"/>
      <c r="BQ71" s="261">
        <v>65</v>
      </c>
      <c r="BR71" s="266"/>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5"/>
    </row>
    <row r="72" spans="1:131" s="246" customFormat="1" ht="26.25" customHeight="1" x14ac:dyDescent="0.15">
      <c r="A72" s="260">
        <v>5</v>
      </c>
      <c r="B72" s="923" t="s">
        <v>582</v>
      </c>
      <c r="C72" s="924"/>
      <c r="D72" s="924"/>
      <c r="E72" s="924"/>
      <c r="F72" s="924"/>
      <c r="G72" s="924"/>
      <c r="H72" s="924"/>
      <c r="I72" s="924"/>
      <c r="J72" s="924"/>
      <c r="K72" s="924"/>
      <c r="L72" s="924"/>
      <c r="M72" s="924"/>
      <c r="N72" s="924"/>
      <c r="O72" s="924"/>
      <c r="P72" s="925"/>
      <c r="Q72" s="926">
        <v>7725</v>
      </c>
      <c r="R72" s="881"/>
      <c r="S72" s="881"/>
      <c r="T72" s="881"/>
      <c r="U72" s="881"/>
      <c r="V72" s="881">
        <v>6053</v>
      </c>
      <c r="W72" s="881"/>
      <c r="X72" s="881"/>
      <c r="Y72" s="881"/>
      <c r="Z72" s="881"/>
      <c r="AA72" s="881">
        <v>1672</v>
      </c>
      <c r="AB72" s="881"/>
      <c r="AC72" s="881"/>
      <c r="AD72" s="881"/>
      <c r="AE72" s="881"/>
      <c r="AF72" s="881">
        <v>16867</v>
      </c>
      <c r="AG72" s="881"/>
      <c r="AH72" s="881"/>
      <c r="AI72" s="881"/>
      <c r="AJ72" s="881"/>
      <c r="AK72" s="881" t="s">
        <v>509</v>
      </c>
      <c r="AL72" s="881"/>
      <c r="AM72" s="881"/>
      <c r="AN72" s="881"/>
      <c r="AO72" s="881"/>
      <c r="AP72" s="881">
        <v>13994</v>
      </c>
      <c r="AQ72" s="881"/>
      <c r="AR72" s="881"/>
      <c r="AS72" s="881"/>
      <c r="AT72" s="881"/>
      <c r="AU72" s="881" t="s">
        <v>509</v>
      </c>
      <c r="AV72" s="881"/>
      <c r="AW72" s="881"/>
      <c r="AX72" s="881"/>
      <c r="AY72" s="881"/>
      <c r="AZ72" s="927"/>
      <c r="BA72" s="927"/>
      <c r="BB72" s="927"/>
      <c r="BC72" s="927"/>
      <c r="BD72" s="928"/>
      <c r="BE72" s="264"/>
      <c r="BF72" s="264"/>
      <c r="BG72" s="264"/>
      <c r="BH72" s="264"/>
      <c r="BI72" s="264"/>
      <c r="BJ72" s="264"/>
      <c r="BK72" s="264"/>
      <c r="BL72" s="264"/>
      <c r="BM72" s="264"/>
      <c r="BN72" s="264"/>
      <c r="BO72" s="264"/>
      <c r="BP72" s="264"/>
      <c r="BQ72" s="261">
        <v>66</v>
      </c>
      <c r="BR72" s="266"/>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5"/>
    </row>
    <row r="73" spans="1:131" s="246" customFormat="1" ht="26.25" customHeight="1" x14ac:dyDescent="0.15">
      <c r="A73" s="260">
        <v>6</v>
      </c>
      <c r="B73" s="923"/>
      <c r="C73" s="924"/>
      <c r="D73" s="924"/>
      <c r="E73" s="924"/>
      <c r="F73" s="924"/>
      <c r="G73" s="924"/>
      <c r="H73" s="924"/>
      <c r="I73" s="924"/>
      <c r="J73" s="924"/>
      <c r="K73" s="924"/>
      <c r="L73" s="924"/>
      <c r="M73" s="924"/>
      <c r="N73" s="924"/>
      <c r="O73" s="924"/>
      <c r="P73" s="925"/>
      <c r="Q73" s="926"/>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927"/>
      <c r="BA73" s="927"/>
      <c r="BB73" s="927"/>
      <c r="BC73" s="927"/>
      <c r="BD73" s="928"/>
      <c r="BE73" s="264"/>
      <c r="BF73" s="264"/>
      <c r="BG73" s="264"/>
      <c r="BH73" s="264"/>
      <c r="BI73" s="264"/>
      <c r="BJ73" s="264"/>
      <c r="BK73" s="264"/>
      <c r="BL73" s="264"/>
      <c r="BM73" s="264"/>
      <c r="BN73" s="264"/>
      <c r="BO73" s="264"/>
      <c r="BP73" s="264"/>
      <c r="BQ73" s="261">
        <v>67</v>
      </c>
      <c r="BR73" s="266"/>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5"/>
    </row>
    <row r="74" spans="1:131" s="246" customFormat="1" ht="26.25" customHeight="1" x14ac:dyDescent="0.15">
      <c r="A74" s="260">
        <v>7</v>
      </c>
      <c r="B74" s="923"/>
      <c r="C74" s="924"/>
      <c r="D74" s="924"/>
      <c r="E74" s="924"/>
      <c r="F74" s="924"/>
      <c r="G74" s="924"/>
      <c r="H74" s="924"/>
      <c r="I74" s="924"/>
      <c r="J74" s="924"/>
      <c r="K74" s="924"/>
      <c r="L74" s="924"/>
      <c r="M74" s="924"/>
      <c r="N74" s="924"/>
      <c r="O74" s="924"/>
      <c r="P74" s="925"/>
      <c r="Q74" s="926"/>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927"/>
      <c r="BA74" s="927"/>
      <c r="BB74" s="927"/>
      <c r="BC74" s="927"/>
      <c r="BD74" s="928"/>
      <c r="BE74" s="264"/>
      <c r="BF74" s="264"/>
      <c r="BG74" s="264"/>
      <c r="BH74" s="264"/>
      <c r="BI74" s="264"/>
      <c r="BJ74" s="264"/>
      <c r="BK74" s="264"/>
      <c r="BL74" s="264"/>
      <c r="BM74" s="264"/>
      <c r="BN74" s="264"/>
      <c r="BO74" s="264"/>
      <c r="BP74" s="264"/>
      <c r="BQ74" s="261">
        <v>68</v>
      </c>
      <c r="BR74" s="266"/>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5"/>
    </row>
    <row r="75" spans="1:131" s="246" customFormat="1" ht="26.25" customHeight="1" x14ac:dyDescent="0.15">
      <c r="A75" s="260">
        <v>8</v>
      </c>
      <c r="B75" s="923"/>
      <c r="C75" s="924"/>
      <c r="D75" s="924"/>
      <c r="E75" s="924"/>
      <c r="F75" s="924"/>
      <c r="G75" s="924"/>
      <c r="H75" s="924"/>
      <c r="I75" s="924"/>
      <c r="J75" s="924"/>
      <c r="K75" s="924"/>
      <c r="L75" s="924"/>
      <c r="M75" s="924"/>
      <c r="N75" s="924"/>
      <c r="O75" s="924"/>
      <c r="P75" s="925"/>
      <c r="Q75" s="929"/>
      <c r="R75" s="930"/>
      <c r="S75" s="930"/>
      <c r="T75" s="930"/>
      <c r="U75" s="880"/>
      <c r="V75" s="931"/>
      <c r="W75" s="930"/>
      <c r="X75" s="930"/>
      <c r="Y75" s="930"/>
      <c r="Z75" s="880"/>
      <c r="AA75" s="931"/>
      <c r="AB75" s="930"/>
      <c r="AC75" s="930"/>
      <c r="AD75" s="930"/>
      <c r="AE75" s="880"/>
      <c r="AF75" s="931"/>
      <c r="AG75" s="930"/>
      <c r="AH75" s="930"/>
      <c r="AI75" s="930"/>
      <c r="AJ75" s="880"/>
      <c r="AK75" s="931"/>
      <c r="AL75" s="930"/>
      <c r="AM75" s="930"/>
      <c r="AN75" s="930"/>
      <c r="AO75" s="880"/>
      <c r="AP75" s="931"/>
      <c r="AQ75" s="930"/>
      <c r="AR75" s="930"/>
      <c r="AS75" s="930"/>
      <c r="AT75" s="880"/>
      <c r="AU75" s="931"/>
      <c r="AV75" s="930"/>
      <c r="AW75" s="930"/>
      <c r="AX75" s="930"/>
      <c r="AY75" s="880"/>
      <c r="AZ75" s="927"/>
      <c r="BA75" s="927"/>
      <c r="BB75" s="927"/>
      <c r="BC75" s="927"/>
      <c r="BD75" s="928"/>
      <c r="BE75" s="264"/>
      <c r="BF75" s="264"/>
      <c r="BG75" s="264"/>
      <c r="BH75" s="264"/>
      <c r="BI75" s="264"/>
      <c r="BJ75" s="264"/>
      <c r="BK75" s="264"/>
      <c r="BL75" s="264"/>
      <c r="BM75" s="264"/>
      <c r="BN75" s="264"/>
      <c r="BO75" s="264"/>
      <c r="BP75" s="264"/>
      <c r="BQ75" s="261">
        <v>69</v>
      </c>
      <c r="BR75" s="266"/>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5"/>
    </row>
    <row r="76" spans="1:131" s="246" customFormat="1" ht="26.25" customHeight="1" x14ac:dyDescent="0.15">
      <c r="A76" s="260">
        <v>9</v>
      </c>
      <c r="B76" s="923"/>
      <c r="C76" s="924"/>
      <c r="D76" s="924"/>
      <c r="E76" s="924"/>
      <c r="F76" s="924"/>
      <c r="G76" s="924"/>
      <c r="H76" s="924"/>
      <c r="I76" s="924"/>
      <c r="J76" s="924"/>
      <c r="K76" s="924"/>
      <c r="L76" s="924"/>
      <c r="M76" s="924"/>
      <c r="N76" s="924"/>
      <c r="O76" s="924"/>
      <c r="P76" s="925"/>
      <c r="Q76" s="929"/>
      <c r="R76" s="930"/>
      <c r="S76" s="930"/>
      <c r="T76" s="930"/>
      <c r="U76" s="880"/>
      <c r="V76" s="931"/>
      <c r="W76" s="930"/>
      <c r="X76" s="930"/>
      <c r="Y76" s="930"/>
      <c r="Z76" s="880"/>
      <c r="AA76" s="931"/>
      <c r="AB76" s="930"/>
      <c r="AC76" s="930"/>
      <c r="AD76" s="930"/>
      <c r="AE76" s="880"/>
      <c r="AF76" s="931"/>
      <c r="AG76" s="930"/>
      <c r="AH76" s="930"/>
      <c r="AI76" s="930"/>
      <c r="AJ76" s="880"/>
      <c r="AK76" s="931"/>
      <c r="AL76" s="930"/>
      <c r="AM76" s="930"/>
      <c r="AN76" s="930"/>
      <c r="AO76" s="880"/>
      <c r="AP76" s="931"/>
      <c r="AQ76" s="930"/>
      <c r="AR76" s="930"/>
      <c r="AS76" s="930"/>
      <c r="AT76" s="880"/>
      <c r="AU76" s="931"/>
      <c r="AV76" s="930"/>
      <c r="AW76" s="930"/>
      <c r="AX76" s="930"/>
      <c r="AY76" s="880"/>
      <c r="AZ76" s="927"/>
      <c r="BA76" s="927"/>
      <c r="BB76" s="927"/>
      <c r="BC76" s="927"/>
      <c r="BD76" s="928"/>
      <c r="BE76" s="264"/>
      <c r="BF76" s="264"/>
      <c r="BG76" s="264"/>
      <c r="BH76" s="264"/>
      <c r="BI76" s="264"/>
      <c r="BJ76" s="264"/>
      <c r="BK76" s="264"/>
      <c r="BL76" s="264"/>
      <c r="BM76" s="264"/>
      <c r="BN76" s="264"/>
      <c r="BO76" s="264"/>
      <c r="BP76" s="264"/>
      <c r="BQ76" s="261">
        <v>70</v>
      </c>
      <c r="BR76" s="266"/>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5"/>
    </row>
    <row r="77" spans="1:131" s="246" customFormat="1" ht="26.25" customHeight="1" x14ac:dyDescent="0.15">
      <c r="A77" s="260">
        <v>10</v>
      </c>
      <c r="B77" s="923"/>
      <c r="C77" s="924"/>
      <c r="D77" s="924"/>
      <c r="E77" s="924"/>
      <c r="F77" s="924"/>
      <c r="G77" s="924"/>
      <c r="H77" s="924"/>
      <c r="I77" s="924"/>
      <c r="J77" s="924"/>
      <c r="K77" s="924"/>
      <c r="L77" s="924"/>
      <c r="M77" s="924"/>
      <c r="N77" s="924"/>
      <c r="O77" s="924"/>
      <c r="P77" s="925"/>
      <c r="Q77" s="929"/>
      <c r="R77" s="930"/>
      <c r="S77" s="930"/>
      <c r="T77" s="930"/>
      <c r="U77" s="880"/>
      <c r="V77" s="931"/>
      <c r="W77" s="930"/>
      <c r="X77" s="930"/>
      <c r="Y77" s="930"/>
      <c r="Z77" s="880"/>
      <c r="AA77" s="931"/>
      <c r="AB77" s="930"/>
      <c r="AC77" s="930"/>
      <c r="AD77" s="930"/>
      <c r="AE77" s="880"/>
      <c r="AF77" s="931"/>
      <c r="AG77" s="930"/>
      <c r="AH77" s="930"/>
      <c r="AI77" s="930"/>
      <c r="AJ77" s="880"/>
      <c r="AK77" s="931"/>
      <c r="AL77" s="930"/>
      <c r="AM77" s="930"/>
      <c r="AN77" s="930"/>
      <c r="AO77" s="880"/>
      <c r="AP77" s="931"/>
      <c r="AQ77" s="930"/>
      <c r="AR77" s="930"/>
      <c r="AS77" s="930"/>
      <c r="AT77" s="880"/>
      <c r="AU77" s="931"/>
      <c r="AV77" s="930"/>
      <c r="AW77" s="930"/>
      <c r="AX77" s="930"/>
      <c r="AY77" s="880"/>
      <c r="AZ77" s="927"/>
      <c r="BA77" s="927"/>
      <c r="BB77" s="927"/>
      <c r="BC77" s="927"/>
      <c r="BD77" s="928"/>
      <c r="BE77" s="264"/>
      <c r="BF77" s="264"/>
      <c r="BG77" s="264"/>
      <c r="BH77" s="264"/>
      <c r="BI77" s="264"/>
      <c r="BJ77" s="264"/>
      <c r="BK77" s="264"/>
      <c r="BL77" s="264"/>
      <c r="BM77" s="264"/>
      <c r="BN77" s="264"/>
      <c r="BO77" s="264"/>
      <c r="BP77" s="264"/>
      <c r="BQ77" s="261">
        <v>71</v>
      </c>
      <c r="BR77" s="266"/>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5"/>
    </row>
    <row r="78" spans="1:131" s="246" customFormat="1" ht="26.25" customHeight="1" x14ac:dyDescent="0.15">
      <c r="A78" s="260">
        <v>11</v>
      </c>
      <c r="B78" s="923"/>
      <c r="C78" s="924"/>
      <c r="D78" s="924"/>
      <c r="E78" s="924"/>
      <c r="F78" s="924"/>
      <c r="G78" s="924"/>
      <c r="H78" s="924"/>
      <c r="I78" s="924"/>
      <c r="J78" s="924"/>
      <c r="K78" s="924"/>
      <c r="L78" s="924"/>
      <c r="M78" s="924"/>
      <c r="N78" s="924"/>
      <c r="O78" s="924"/>
      <c r="P78" s="925"/>
      <c r="Q78" s="926"/>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27"/>
      <c r="BA78" s="927"/>
      <c r="BB78" s="927"/>
      <c r="BC78" s="927"/>
      <c r="BD78" s="928"/>
      <c r="BE78" s="264"/>
      <c r="BF78" s="264"/>
      <c r="BG78" s="264"/>
      <c r="BH78" s="264"/>
      <c r="BI78" s="264"/>
      <c r="BJ78" s="267"/>
      <c r="BK78" s="267"/>
      <c r="BL78" s="267"/>
      <c r="BM78" s="267"/>
      <c r="BN78" s="267"/>
      <c r="BO78" s="264"/>
      <c r="BP78" s="264"/>
      <c r="BQ78" s="261">
        <v>72</v>
      </c>
      <c r="BR78" s="266"/>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5"/>
    </row>
    <row r="79" spans="1:131" s="246" customFormat="1" ht="26.25" customHeight="1" x14ac:dyDescent="0.15">
      <c r="A79" s="260">
        <v>12</v>
      </c>
      <c r="B79" s="923"/>
      <c r="C79" s="924"/>
      <c r="D79" s="924"/>
      <c r="E79" s="924"/>
      <c r="F79" s="924"/>
      <c r="G79" s="924"/>
      <c r="H79" s="924"/>
      <c r="I79" s="924"/>
      <c r="J79" s="924"/>
      <c r="K79" s="924"/>
      <c r="L79" s="924"/>
      <c r="M79" s="924"/>
      <c r="N79" s="924"/>
      <c r="O79" s="924"/>
      <c r="P79" s="925"/>
      <c r="Q79" s="926"/>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27"/>
      <c r="BA79" s="927"/>
      <c r="BB79" s="927"/>
      <c r="BC79" s="927"/>
      <c r="BD79" s="928"/>
      <c r="BE79" s="264"/>
      <c r="BF79" s="264"/>
      <c r="BG79" s="264"/>
      <c r="BH79" s="264"/>
      <c r="BI79" s="264"/>
      <c r="BJ79" s="267"/>
      <c r="BK79" s="267"/>
      <c r="BL79" s="267"/>
      <c r="BM79" s="267"/>
      <c r="BN79" s="267"/>
      <c r="BO79" s="264"/>
      <c r="BP79" s="264"/>
      <c r="BQ79" s="261">
        <v>73</v>
      </c>
      <c r="BR79" s="266"/>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5"/>
    </row>
    <row r="80" spans="1:131" s="246" customFormat="1" ht="26.25" customHeight="1" x14ac:dyDescent="0.15">
      <c r="A80" s="260">
        <v>13</v>
      </c>
      <c r="B80" s="923"/>
      <c r="C80" s="924"/>
      <c r="D80" s="924"/>
      <c r="E80" s="924"/>
      <c r="F80" s="924"/>
      <c r="G80" s="924"/>
      <c r="H80" s="924"/>
      <c r="I80" s="924"/>
      <c r="J80" s="924"/>
      <c r="K80" s="924"/>
      <c r="L80" s="924"/>
      <c r="M80" s="924"/>
      <c r="N80" s="924"/>
      <c r="O80" s="924"/>
      <c r="P80" s="925"/>
      <c r="Q80" s="926"/>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27"/>
      <c r="BA80" s="927"/>
      <c r="BB80" s="927"/>
      <c r="BC80" s="927"/>
      <c r="BD80" s="928"/>
      <c r="BE80" s="264"/>
      <c r="BF80" s="264"/>
      <c r="BG80" s="264"/>
      <c r="BH80" s="264"/>
      <c r="BI80" s="264"/>
      <c r="BJ80" s="264"/>
      <c r="BK80" s="264"/>
      <c r="BL80" s="264"/>
      <c r="BM80" s="264"/>
      <c r="BN80" s="264"/>
      <c r="BO80" s="264"/>
      <c r="BP80" s="264"/>
      <c r="BQ80" s="261">
        <v>74</v>
      </c>
      <c r="BR80" s="266"/>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5"/>
    </row>
    <row r="81" spans="1:131" s="246" customFormat="1" ht="26.25" customHeight="1" x14ac:dyDescent="0.15">
      <c r="A81" s="260">
        <v>14</v>
      </c>
      <c r="B81" s="923"/>
      <c r="C81" s="924"/>
      <c r="D81" s="924"/>
      <c r="E81" s="924"/>
      <c r="F81" s="924"/>
      <c r="G81" s="924"/>
      <c r="H81" s="924"/>
      <c r="I81" s="924"/>
      <c r="J81" s="924"/>
      <c r="K81" s="924"/>
      <c r="L81" s="924"/>
      <c r="M81" s="924"/>
      <c r="N81" s="924"/>
      <c r="O81" s="924"/>
      <c r="P81" s="925"/>
      <c r="Q81" s="926"/>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27"/>
      <c r="BA81" s="927"/>
      <c r="BB81" s="927"/>
      <c r="BC81" s="927"/>
      <c r="BD81" s="928"/>
      <c r="BE81" s="264"/>
      <c r="BF81" s="264"/>
      <c r="BG81" s="264"/>
      <c r="BH81" s="264"/>
      <c r="BI81" s="264"/>
      <c r="BJ81" s="264"/>
      <c r="BK81" s="264"/>
      <c r="BL81" s="264"/>
      <c r="BM81" s="264"/>
      <c r="BN81" s="264"/>
      <c r="BO81" s="264"/>
      <c r="BP81" s="264"/>
      <c r="BQ81" s="261">
        <v>75</v>
      </c>
      <c r="BR81" s="266"/>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5"/>
    </row>
    <row r="82" spans="1:131" s="246" customFormat="1" ht="26.25" customHeight="1" x14ac:dyDescent="0.15">
      <c r="A82" s="260">
        <v>15</v>
      </c>
      <c r="B82" s="923"/>
      <c r="C82" s="924"/>
      <c r="D82" s="924"/>
      <c r="E82" s="924"/>
      <c r="F82" s="924"/>
      <c r="G82" s="924"/>
      <c r="H82" s="924"/>
      <c r="I82" s="924"/>
      <c r="J82" s="924"/>
      <c r="K82" s="924"/>
      <c r="L82" s="924"/>
      <c r="M82" s="924"/>
      <c r="N82" s="924"/>
      <c r="O82" s="924"/>
      <c r="P82" s="925"/>
      <c r="Q82" s="926"/>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7"/>
      <c r="BA82" s="927"/>
      <c r="BB82" s="927"/>
      <c r="BC82" s="927"/>
      <c r="BD82" s="928"/>
      <c r="BE82" s="264"/>
      <c r="BF82" s="264"/>
      <c r="BG82" s="264"/>
      <c r="BH82" s="264"/>
      <c r="BI82" s="264"/>
      <c r="BJ82" s="264"/>
      <c r="BK82" s="264"/>
      <c r="BL82" s="264"/>
      <c r="BM82" s="264"/>
      <c r="BN82" s="264"/>
      <c r="BO82" s="264"/>
      <c r="BP82" s="264"/>
      <c r="BQ82" s="261">
        <v>76</v>
      </c>
      <c r="BR82" s="266"/>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5"/>
    </row>
    <row r="83" spans="1:131" s="246" customFormat="1" ht="26.25" customHeight="1" x14ac:dyDescent="0.15">
      <c r="A83" s="260">
        <v>16</v>
      </c>
      <c r="B83" s="923"/>
      <c r="C83" s="924"/>
      <c r="D83" s="924"/>
      <c r="E83" s="924"/>
      <c r="F83" s="924"/>
      <c r="G83" s="924"/>
      <c r="H83" s="924"/>
      <c r="I83" s="924"/>
      <c r="J83" s="924"/>
      <c r="K83" s="924"/>
      <c r="L83" s="924"/>
      <c r="M83" s="924"/>
      <c r="N83" s="924"/>
      <c r="O83" s="924"/>
      <c r="P83" s="925"/>
      <c r="Q83" s="926"/>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7"/>
      <c r="BA83" s="927"/>
      <c r="BB83" s="927"/>
      <c r="BC83" s="927"/>
      <c r="BD83" s="928"/>
      <c r="BE83" s="264"/>
      <c r="BF83" s="264"/>
      <c r="BG83" s="264"/>
      <c r="BH83" s="264"/>
      <c r="BI83" s="264"/>
      <c r="BJ83" s="264"/>
      <c r="BK83" s="264"/>
      <c r="BL83" s="264"/>
      <c r="BM83" s="264"/>
      <c r="BN83" s="264"/>
      <c r="BO83" s="264"/>
      <c r="BP83" s="264"/>
      <c r="BQ83" s="261">
        <v>77</v>
      </c>
      <c r="BR83" s="266"/>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5"/>
    </row>
    <row r="84" spans="1:131" s="246" customFormat="1" ht="26.25" customHeight="1" x14ac:dyDescent="0.15">
      <c r="A84" s="260">
        <v>17</v>
      </c>
      <c r="B84" s="923"/>
      <c r="C84" s="924"/>
      <c r="D84" s="924"/>
      <c r="E84" s="924"/>
      <c r="F84" s="924"/>
      <c r="G84" s="924"/>
      <c r="H84" s="924"/>
      <c r="I84" s="924"/>
      <c r="J84" s="924"/>
      <c r="K84" s="924"/>
      <c r="L84" s="924"/>
      <c r="M84" s="924"/>
      <c r="N84" s="924"/>
      <c r="O84" s="924"/>
      <c r="P84" s="925"/>
      <c r="Q84" s="926"/>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7"/>
      <c r="BA84" s="927"/>
      <c r="BB84" s="927"/>
      <c r="BC84" s="927"/>
      <c r="BD84" s="928"/>
      <c r="BE84" s="264"/>
      <c r="BF84" s="264"/>
      <c r="BG84" s="264"/>
      <c r="BH84" s="264"/>
      <c r="BI84" s="264"/>
      <c r="BJ84" s="264"/>
      <c r="BK84" s="264"/>
      <c r="BL84" s="264"/>
      <c r="BM84" s="264"/>
      <c r="BN84" s="264"/>
      <c r="BO84" s="264"/>
      <c r="BP84" s="264"/>
      <c r="BQ84" s="261">
        <v>78</v>
      </c>
      <c r="BR84" s="266"/>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5"/>
    </row>
    <row r="85" spans="1:131" s="246" customFormat="1" ht="26.25" customHeight="1" x14ac:dyDescent="0.15">
      <c r="A85" s="260">
        <v>18</v>
      </c>
      <c r="B85" s="923"/>
      <c r="C85" s="924"/>
      <c r="D85" s="924"/>
      <c r="E85" s="924"/>
      <c r="F85" s="924"/>
      <c r="G85" s="924"/>
      <c r="H85" s="924"/>
      <c r="I85" s="924"/>
      <c r="J85" s="924"/>
      <c r="K85" s="924"/>
      <c r="L85" s="924"/>
      <c r="M85" s="924"/>
      <c r="N85" s="924"/>
      <c r="O85" s="924"/>
      <c r="P85" s="925"/>
      <c r="Q85" s="926"/>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7"/>
      <c r="BA85" s="927"/>
      <c r="BB85" s="927"/>
      <c r="BC85" s="927"/>
      <c r="BD85" s="928"/>
      <c r="BE85" s="264"/>
      <c r="BF85" s="264"/>
      <c r="BG85" s="264"/>
      <c r="BH85" s="264"/>
      <c r="BI85" s="264"/>
      <c r="BJ85" s="264"/>
      <c r="BK85" s="264"/>
      <c r="BL85" s="264"/>
      <c r="BM85" s="264"/>
      <c r="BN85" s="264"/>
      <c r="BO85" s="264"/>
      <c r="BP85" s="264"/>
      <c r="BQ85" s="261">
        <v>79</v>
      </c>
      <c r="BR85" s="266"/>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5"/>
    </row>
    <row r="86" spans="1:131" s="246" customFormat="1" ht="26.25" customHeight="1" x14ac:dyDescent="0.15">
      <c r="A86" s="260">
        <v>19</v>
      </c>
      <c r="B86" s="923"/>
      <c r="C86" s="924"/>
      <c r="D86" s="924"/>
      <c r="E86" s="924"/>
      <c r="F86" s="924"/>
      <c r="G86" s="924"/>
      <c r="H86" s="924"/>
      <c r="I86" s="924"/>
      <c r="J86" s="924"/>
      <c r="K86" s="924"/>
      <c r="L86" s="924"/>
      <c r="M86" s="924"/>
      <c r="N86" s="924"/>
      <c r="O86" s="924"/>
      <c r="P86" s="925"/>
      <c r="Q86" s="926"/>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7"/>
      <c r="BA86" s="927"/>
      <c r="BB86" s="927"/>
      <c r="BC86" s="927"/>
      <c r="BD86" s="928"/>
      <c r="BE86" s="264"/>
      <c r="BF86" s="264"/>
      <c r="BG86" s="264"/>
      <c r="BH86" s="264"/>
      <c r="BI86" s="264"/>
      <c r="BJ86" s="264"/>
      <c r="BK86" s="264"/>
      <c r="BL86" s="264"/>
      <c r="BM86" s="264"/>
      <c r="BN86" s="264"/>
      <c r="BO86" s="264"/>
      <c r="BP86" s="264"/>
      <c r="BQ86" s="261">
        <v>80</v>
      </c>
      <c r="BR86" s="266"/>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5"/>
    </row>
    <row r="87" spans="1:131" s="246" customFormat="1" ht="26.25" customHeight="1" x14ac:dyDescent="0.15">
      <c r="A87" s="268">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4"/>
      <c r="BF87" s="264"/>
      <c r="BG87" s="264"/>
      <c r="BH87" s="264"/>
      <c r="BI87" s="264"/>
      <c r="BJ87" s="264"/>
      <c r="BK87" s="264"/>
      <c r="BL87" s="264"/>
      <c r="BM87" s="264"/>
      <c r="BN87" s="264"/>
      <c r="BO87" s="264"/>
      <c r="BP87" s="264"/>
      <c r="BQ87" s="261">
        <v>81</v>
      </c>
      <c r="BR87" s="266"/>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5"/>
    </row>
    <row r="88" spans="1:131" s="246" customFormat="1" ht="26.25" customHeight="1" thickBot="1" x14ac:dyDescent="0.2">
      <c r="A88" s="263" t="s">
        <v>392</v>
      </c>
      <c r="B88" s="840" t="s">
        <v>416</v>
      </c>
      <c r="C88" s="841"/>
      <c r="D88" s="841"/>
      <c r="E88" s="841"/>
      <c r="F88" s="841"/>
      <c r="G88" s="841"/>
      <c r="H88" s="841"/>
      <c r="I88" s="841"/>
      <c r="J88" s="841"/>
      <c r="K88" s="841"/>
      <c r="L88" s="841"/>
      <c r="M88" s="841"/>
      <c r="N88" s="841"/>
      <c r="O88" s="841"/>
      <c r="P88" s="842"/>
      <c r="Q88" s="888"/>
      <c r="R88" s="889"/>
      <c r="S88" s="889"/>
      <c r="T88" s="889"/>
      <c r="U88" s="889"/>
      <c r="V88" s="889"/>
      <c r="W88" s="889"/>
      <c r="X88" s="889"/>
      <c r="Y88" s="889"/>
      <c r="Z88" s="889"/>
      <c r="AA88" s="889"/>
      <c r="AB88" s="889"/>
      <c r="AC88" s="889"/>
      <c r="AD88" s="889"/>
      <c r="AE88" s="889"/>
      <c r="AF88" s="892">
        <v>57267</v>
      </c>
      <c r="AG88" s="892"/>
      <c r="AH88" s="892"/>
      <c r="AI88" s="892"/>
      <c r="AJ88" s="892"/>
      <c r="AK88" s="889"/>
      <c r="AL88" s="889"/>
      <c r="AM88" s="889"/>
      <c r="AN88" s="889"/>
      <c r="AO88" s="889"/>
      <c r="AP88" s="892">
        <v>133220</v>
      </c>
      <c r="AQ88" s="892"/>
      <c r="AR88" s="892"/>
      <c r="AS88" s="892"/>
      <c r="AT88" s="892"/>
      <c r="AU88" s="892"/>
      <c r="AV88" s="892"/>
      <c r="AW88" s="892"/>
      <c r="AX88" s="892"/>
      <c r="AY88" s="892"/>
      <c r="AZ88" s="897"/>
      <c r="BA88" s="897"/>
      <c r="BB88" s="897"/>
      <c r="BC88" s="897"/>
      <c r="BD88" s="898"/>
      <c r="BE88" s="264"/>
      <c r="BF88" s="264"/>
      <c r="BG88" s="264"/>
      <c r="BH88" s="264"/>
      <c r="BI88" s="264"/>
      <c r="BJ88" s="264"/>
      <c r="BK88" s="264"/>
      <c r="BL88" s="264"/>
      <c r="BM88" s="264"/>
      <c r="BN88" s="264"/>
      <c r="BO88" s="264"/>
      <c r="BP88" s="264"/>
      <c r="BQ88" s="261">
        <v>82</v>
      </c>
      <c r="BR88" s="266"/>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840" t="s">
        <v>417</v>
      </c>
      <c r="BS102" s="841"/>
      <c r="BT102" s="841"/>
      <c r="BU102" s="841"/>
      <c r="BV102" s="841"/>
      <c r="BW102" s="841"/>
      <c r="BX102" s="841"/>
      <c r="BY102" s="841"/>
      <c r="BZ102" s="841"/>
      <c r="CA102" s="841"/>
      <c r="CB102" s="841"/>
      <c r="CC102" s="841"/>
      <c r="CD102" s="841"/>
      <c r="CE102" s="841"/>
      <c r="CF102" s="841"/>
      <c r="CG102" s="842"/>
      <c r="CH102" s="939"/>
      <c r="CI102" s="940"/>
      <c r="CJ102" s="940"/>
      <c r="CK102" s="940"/>
      <c r="CL102" s="941"/>
      <c r="CM102" s="939"/>
      <c r="CN102" s="940"/>
      <c r="CO102" s="940"/>
      <c r="CP102" s="940"/>
      <c r="CQ102" s="941"/>
      <c r="CR102" s="942">
        <v>163</v>
      </c>
      <c r="CS102" s="900"/>
      <c r="CT102" s="900"/>
      <c r="CU102" s="900"/>
      <c r="CV102" s="943"/>
      <c r="CW102" s="942"/>
      <c r="CX102" s="900"/>
      <c r="CY102" s="900"/>
      <c r="CZ102" s="900"/>
      <c r="DA102" s="943"/>
      <c r="DB102" s="942"/>
      <c r="DC102" s="900"/>
      <c r="DD102" s="900"/>
      <c r="DE102" s="900"/>
      <c r="DF102" s="943"/>
      <c r="DG102" s="942"/>
      <c r="DH102" s="900"/>
      <c r="DI102" s="900"/>
      <c r="DJ102" s="900"/>
      <c r="DK102" s="943"/>
      <c r="DL102" s="942"/>
      <c r="DM102" s="900"/>
      <c r="DN102" s="900"/>
      <c r="DO102" s="900"/>
      <c r="DP102" s="943"/>
      <c r="DQ102" s="942"/>
      <c r="DR102" s="900"/>
      <c r="DS102" s="900"/>
      <c r="DT102" s="900"/>
      <c r="DU102" s="943"/>
      <c r="DV102" s="966"/>
      <c r="DW102" s="967"/>
      <c r="DX102" s="967"/>
      <c r="DY102" s="967"/>
      <c r="DZ102" s="96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9" t="s">
        <v>418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70" t="s">
        <v>419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420</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421</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71" t="s">
        <v>422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5" customFormat="1" ht="26.25" customHeight="1" x14ac:dyDescent="0.15">
      <c r="A109" s="96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425</v>
      </c>
      <c r="AB109" s="945"/>
      <c r="AC109" s="945"/>
      <c r="AD109" s="945"/>
      <c r="AE109" s="946"/>
      <c r="AF109" s="944" t="s">
        <v>309</v>
      </c>
      <c r="AG109" s="945"/>
      <c r="AH109" s="945"/>
      <c r="AI109" s="945"/>
      <c r="AJ109" s="946"/>
      <c r="AK109" s="944" t="s">
        <v>308</v>
      </c>
      <c r="AL109" s="945"/>
      <c r="AM109" s="945"/>
      <c r="AN109" s="945"/>
      <c r="AO109" s="946"/>
      <c r="AP109" s="944" t="s">
        <v>426</v>
      </c>
      <c r="AQ109" s="945"/>
      <c r="AR109" s="945"/>
      <c r="AS109" s="945"/>
      <c r="AT109" s="947"/>
      <c r="AU109" s="96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425</v>
      </c>
      <c r="BR109" s="945"/>
      <c r="BS109" s="945"/>
      <c r="BT109" s="945"/>
      <c r="BU109" s="946"/>
      <c r="BV109" s="944" t="s">
        <v>309</v>
      </c>
      <c r="BW109" s="945"/>
      <c r="BX109" s="945"/>
      <c r="BY109" s="945"/>
      <c r="BZ109" s="946"/>
      <c r="CA109" s="944" t="s">
        <v>308</v>
      </c>
      <c r="CB109" s="945"/>
      <c r="CC109" s="945"/>
      <c r="CD109" s="945"/>
      <c r="CE109" s="946"/>
      <c r="CF109" s="965" t="s">
        <v>426</v>
      </c>
      <c r="CG109" s="965"/>
      <c r="CH109" s="965"/>
      <c r="CI109" s="965"/>
      <c r="CJ109" s="965"/>
      <c r="CK109" s="944"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425</v>
      </c>
      <c r="DH109" s="945"/>
      <c r="DI109" s="945"/>
      <c r="DJ109" s="945"/>
      <c r="DK109" s="946"/>
      <c r="DL109" s="944" t="s">
        <v>309</v>
      </c>
      <c r="DM109" s="945"/>
      <c r="DN109" s="945"/>
      <c r="DO109" s="945"/>
      <c r="DP109" s="946"/>
      <c r="DQ109" s="944" t="s">
        <v>308</v>
      </c>
      <c r="DR109" s="945"/>
      <c r="DS109" s="945"/>
      <c r="DT109" s="945"/>
      <c r="DU109" s="946"/>
      <c r="DV109" s="944" t="s">
        <v>426</v>
      </c>
      <c r="DW109" s="945"/>
      <c r="DX109" s="945"/>
      <c r="DY109" s="945"/>
      <c r="DZ109" s="947"/>
    </row>
    <row r="110" spans="1:131" s="245" customFormat="1" ht="26.25" customHeight="1" x14ac:dyDescent="0.15">
      <c r="A110" s="948" t="s">
        <v>428</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2595207</v>
      </c>
      <c r="AB110" s="952"/>
      <c r="AC110" s="952"/>
      <c r="AD110" s="952"/>
      <c r="AE110" s="953"/>
      <c r="AF110" s="954">
        <v>2496775</v>
      </c>
      <c r="AG110" s="952"/>
      <c r="AH110" s="952"/>
      <c r="AI110" s="952"/>
      <c r="AJ110" s="953"/>
      <c r="AK110" s="954">
        <v>2097942</v>
      </c>
      <c r="AL110" s="952"/>
      <c r="AM110" s="952"/>
      <c r="AN110" s="952"/>
      <c r="AO110" s="953"/>
      <c r="AP110" s="955">
        <v>12.9</v>
      </c>
      <c r="AQ110" s="956"/>
      <c r="AR110" s="956"/>
      <c r="AS110" s="956"/>
      <c r="AT110" s="957"/>
      <c r="AU110" s="958" t="s">
        <v>73</v>
      </c>
      <c r="AV110" s="959"/>
      <c r="AW110" s="959"/>
      <c r="AX110" s="959"/>
      <c r="AY110" s="959"/>
      <c r="AZ110" s="1000" t="s">
        <v>429</v>
      </c>
      <c r="BA110" s="949"/>
      <c r="BB110" s="949"/>
      <c r="BC110" s="949"/>
      <c r="BD110" s="949"/>
      <c r="BE110" s="949"/>
      <c r="BF110" s="949"/>
      <c r="BG110" s="949"/>
      <c r="BH110" s="949"/>
      <c r="BI110" s="949"/>
      <c r="BJ110" s="949"/>
      <c r="BK110" s="949"/>
      <c r="BL110" s="949"/>
      <c r="BM110" s="949"/>
      <c r="BN110" s="949"/>
      <c r="BO110" s="949"/>
      <c r="BP110" s="950"/>
      <c r="BQ110" s="986">
        <v>20196664</v>
      </c>
      <c r="BR110" s="987"/>
      <c r="BS110" s="987"/>
      <c r="BT110" s="987"/>
      <c r="BU110" s="987"/>
      <c r="BV110" s="987">
        <v>18530553</v>
      </c>
      <c r="BW110" s="987"/>
      <c r="BX110" s="987"/>
      <c r="BY110" s="987"/>
      <c r="BZ110" s="987"/>
      <c r="CA110" s="987">
        <v>17888069</v>
      </c>
      <c r="CB110" s="987"/>
      <c r="CC110" s="987"/>
      <c r="CD110" s="987"/>
      <c r="CE110" s="987"/>
      <c r="CF110" s="1001">
        <v>109.7</v>
      </c>
      <c r="CG110" s="1002"/>
      <c r="CH110" s="1002"/>
      <c r="CI110" s="1002"/>
      <c r="CJ110" s="1002"/>
      <c r="CK110" s="1003" t="s">
        <v>430</v>
      </c>
      <c r="CL110" s="1004"/>
      <c r="CM110" s="983" t="s">
        <v>431</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v>789259</v>
      </c>
      <c r="DH110" s="987"/>
      <c r="DI110" s="987"/>
      <c r="DJ110" s="987"/>
      <c r="DK110" s="987"/>
      <c r="DL110" s="987">
        <v>465571</v>
      </c>
      <c r="DM110" s="987"/>
      <c r="DN110" s="987"/>
      <c r="DO110" s="987"/>
      <c r="DP110" s="987"/>
      <c r="DQ110" s="987">
        <v>421505</v>
      </c>
      <c r="DR110" s="987"/>
      <c r="DS110" s="987"/>
      <c r="DT110" s="987"/>
      <c r="DU110" s="987"/>
      <c r="DV110" s="988">
        <v>2.6</v>
      </c>
      <c r="DW110" s="988"/>
      <c r="DX110" s="988"/>
      <c r="DY110" s="988"/>
      <c r="DZ110" s="989"/>
    </row>
    <row r="111" spans="1:131" s="245" customFormat="1" ht="26.25" customHeight="1" x14ac:dyDescent="0.15">
      <c r="A111" s="990" t="s">
        <v>432</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433</v>
      </c>
      <c r="AB111" s="994"/>
      <c r="AC111" s="994"/>
      <c r="AD111" s="994"/>
      <c r="AE111" s="995"/>
      <c r="AF111" s="996" t="s">
        <v>433</v>
      </c>
      <c r="AG111" s="994"/>
      <c r="AH111" s="994"/>
      <c r="AI111" s="994"/>
      <c r="AJ111" s="995"/>
      <c r="AK111" s="996" t="s">
        <v>186</v>
      </c>
      <c r="AL111" s="994"/>
      <c r="AM111" s="994"/>
      <c r="AN111" s="994"/>
      <c r="AO111" s="995"/>
      <c r="AP111" s="997" t="s">
        <v>186</v>
      </c>
      <c r="AQ111" s="998"/>
      <c r="AR111" s="998"/>
      <c r="AS111" s="998"/>
      <c r="AT111" s="999"/>
      <c r="AU111" s="960"/>
      <c r="AV111" s="961"/>
      <c r="AW111" s="961"/>
      <c r="AX111" s="961"/>
      <c r="AY111" s="961"/>
      <c r="AZ111" s="1009" t="s">
        <v>434</v>
      </c>
      <c r="BA111" s="1010"/>
      <c r="BB111" s="1010"/>
      <c r="BC111" s="1010"/>
      <c r="BD111" s="1010"/>
      <c r="BE111" s="1010"/>
      <c r="BF111" s="1010"/>
      <c r="BG111" s="1010"/>
      <c r="BH111" s="1010"/>
      <c r="BI111" s="1010"/>
      <c r="BJ111" s="1010"/>
      <c r="BK111" s="1010"/>
      <c r="BL111" s="1010"/>
      <c r="BM111" s="1010"/>
      <c r="BN111" s="1010"/>
      <c r="BO111" s="1010"/>
      <c r="BP111" s="1011"/>
      <c r="BQ111" s="979">
        <v>862899</v>
      </c>
      <c r="BR111" s="980"/>
      <c r="BS111" s="980"/>
      <c r="BT111" s="980"/>
      <c r="BU111" s="980"/>
      <c r="BV111" s="980">
        <v>531058</v>
      </c>
      <c r="BW111" s="980"/>
      <c r="BX111" s="980"/>
      <c r="BY111" s="980"/>
      <c r="BZ111" s="980"/>
      <c r="CA111" s="980">
        <v>467498</v>
      </c>
      <c r="CB111" s="980"/>
      <c r="CC111" s="980"/>
      <c r="CD111" s="980"/>
      <c r="CE111" s="980"/>
      <c r="CF111" s="974">
        <v>2.9</v>
      </c>
      <c r="CG111" s="975"/>
      <c r="CH111" s="975"/>
      <c r="CI111" s="975"/>
      <c r="CJ111" s="975"/>
      <c r="CK111" s="1005"/>
      <c r="CL111" s="1006"/>
      <c r="CM111" s="976" t="s">
        <v>435</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436</v>
      </c>
      <c r="DH111" s="980"/>
      <c r="DI111" s="980"/>
      <c r="DJ111" s="980"/>
      <c r="DK111" s="980"/>
      <c r="DL111" s="980" t="s">
        <v>186</v>
      </c>
      <c r="DM111" s="980"/>
      <c r="DN111" s="980"/>
      <c r="DO111" s="980"/>
      <c r="DP111" s="980"/>
      <c r="DQ111" s="980" t="s">
        <v>433</v>
      </c>
      <c r="DR111" s="980"/>
      <c r="DS111" s="980"/>
      <c r="DT111" s="980"/>
      <c r="DU111" s="980"/>
      <c r="DV111" s="981" t="s">
        <v>433</v>
      </c>
      <c r="DW111" s="981"/>
      <c r="DX111" s="981"/>
      <c r="DY111" s="981"/>
      <c r="DZ111" s="982"/>
    </row>
    <row r="112" spans="1:131" s="245" customFormat="1" ht="26.25" customHeight="1" x14ac:dyDescent="0.15">
      <c r="A112" s="1012" t="s">
        <v>437</v>
      </c>
      <c r="B112" s="1013"/>
      <c r="C112" s="1010" t="s">
        <v>438</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433</v>
      </c>
      <c r="AB112" s="1019"/>
      <c r="AC112" s="1019"/>
      <c r="AD112" s="1019"/>
      <c r="AE112" s="1020"/>
      <c r="AF112" s="1021" t="s">
        <v>186</v>
      </c>
      <c r="AG112" s="1019"/>
      <c r="AH112" s="1019"/>
      <c r="AI112" s="1019"/>
      <c r="AJ112" s="1020"/>
      <c r="AK112" s="1021" t="s">
        <v>186</v>
      </c>
      <c r="AL112" s="1019"/>
      <c r="AM112" s="1019"/>
      <c r="AN112" s="1019"/>
      <c r="AO112" s="1020"/>
      <c r="AP112" s="1022" t="s">
        <v>433</v>
      </c>
      <c r="AQ112" s="1023"/>
      <c r="AR112" s="1023"/>
      <c r="AS112" s="1023"/>
      <c r="AT112" s="1024"/>
      <c r="AU112" s="960"/>
      <c r="AV112" s="961"/>
      <c r="AW112" s="961"/>
      <c r="AX112" s="961"/>
      <c r="AY112" s="961"/>
      <c r="AZ112" s="1009" t="s">
        <v>439</v>
      </c>
      <c r="BA112" s="1010"/>
      <c r="BB112" s="1010"/>
      <c r="BC112" s="1010"/>
      <c r="BD112" s="1010"/>
      <c r="BE112" s="1010"/>
      <c r="BF112" s="1010"/>
      <c r="BG112" s="1010"/>
      <c r="BH112" s="1010"/>
      <c r="BI112" s="1010"/>
      <c r="BJ112" s="1010"/>
      <c r="BK112" s="1010"/>
      <c r="BL112" s="1010"/>
      <c r="BM112" s="1010"/>
      <c r="BN112" s="1010"/>
      <c r="BO112" s="1010"/>
      <c r="BP112" s="1011"/>
      <c r="BQ112" s="979">
        <v>18552979</v>
      </c>
      <c r="BR112" s="980"/>
      <c r="BS112" s="980"/>
      <c r="BT112" s="980"/>
      <c r="BU112" s="980"/>
      <c r="BV112" s="980">
        <v>17949946</v>
      </c>
      <c r="BW112" s="980"/>
      <c r="BX112" s="980"/>
      <c r="BY112" s="980"/>
      <c r="BZ112" s="980"/>
      <c r="CA112" s="980">
        <v>16398466</v>
      </c>
      <c r="CB112" s="980"/>
      <c r="CC112" s="980"/>
      <c r="CD112" s="980"/>
      <c r="CE112" s="980"/>
      <c r="CF112" s="974">
        <v>100.6</v>
      </c>
      <c r="CG112" s="975"/>
      <c r="CH112" s="975"/>
      <c r="CI112" s="975"/>
      <c r="CJ112" s="975"/>
      <c r="CK112" s="1005"/>
      <c r="CL112" s="1006"/>
      <c r="CM112" s="976" t="s">
        <v>440</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433</v>
      </c>
      <c r="DH112" s="980"/>
      <c r="DI112" s="980"/>
      <c r="DJ112" s="980"/>
      <c r="DK112" s="980"/>
      <c r="DL112" s="980" t="s">
        <v>186</v>
      </c>
      <c r="DM112" s="980"/>
      <c r="DN112" s="980"/>
      <c r="DO112" s="980"/>
      <c r="DP112" s="980"/>
      <c r="DQ112" s="980" t="s">
        <v>186</v>
      </c>
      <c r="DR112" s="980"/>
      <c r="DS112" s="980"/>
      <c r="DT112" s="980"/>
      <c r="DU112" s="980"/>
      <c r="DV112" s="981" t="s">
        <v>186</v>
      </c>
      <c r="DW112" s="981"/>
      <c r="DX112" s="981"/>
      <c r="DY112" s="981"/>
      <c r="DZ112" s="982"/>
    </row>
    <row r="113" spans="1:130" s="245" customFormat="1" ht="26.25" customHeight="1" x14ac:dyDescent="0.15">
      <c r="A113" s="1014"/>
      <c r="B113" s="1015"/>
      <c r="C113" s="1010" t="s">
        <v>441</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1706213</v>
      </c>
      <c r="AB113" s="994"/>
      <c r="AC113" s="994"/>
      <c r="AD113" s="994"/>
      <c r="AE113" s="995"/>
      <c r="AF113" s="996">
        <v>1636110</v>
      </c>
      <c r="AG113" s="994"/>
      <c r="AH113" s="994"/>
      <c r="AI113" s="994"/>
      <c r="AJ113" s="995"/>
      <c r="AK113" s="996">
        <v>1628304</v>
      </c>
      <c r="AL113" s="994"/>
      <c r="AM113" s="994"/>
      <c r="AN113" s="994"/>
      <c r="AO113" s="995"/>
      <c r="AP113" s="997">
        <v>10</v>
      </c>
      <c r="AQ113" s="998"/>
      <c r="AR113" s="998"/>
      <c r="AS113" s="998"/>
      <c r="AT113" s="999"/>
      <c r="AU113" s="960"/>
      <c r="AV113" s="961"/>
      <c r="AW113" s="961"/>
      <c r="AX113" s="961"/>
      <c r="AY113" s="961"/>
      <c r="AZ113" s="1009" t="s">
        <v>442</v>
      </c>
      <c r="BA113" s="1010"/>
      <c r="BB113" s="1010"/>
      <c r="BC113" s="1010"/>
      <c r="BD113" s="1010"/>
      <c r="BE113" s="1010"/>
      <c r="BF113" s="1010"/>
      <c r="BG113" s="1010"/>
      <c r="BH113" s="1010"/>
      <c r="BI113" s="1010"/>
      <c r="BJ113" s="1010"/>
      <c r="BK113" s="1010"/>
      <c r="BL113" s="1010"/>
      <c r="BM113" s="1010"/>
      <c r="BN113" s="1010"/>
      <c r="BO113" s="1010"/>
      <c r="BP113" s="1011"/>
      <c r="BQ113" s="979" t="s">
        <v>186</v>
      </c>
      <c r="BR113" s="980"/>
      <c r="BS113" s="980"/>
      <c r="BT113" s="980"/>
      <c r="BU113" s="980"/>
      <c r="BV113" s="980" t="s">
        <v>433</v>
      </c>
      <c r="BW113" s="980"/>
      <c r="BX113" s="980"/>
      <c r="BY113" s="980"/>
      <c r="BZ113" s="980"/>
      <c r="CA113" s="980" t="s">
        <v>186</v>
      </c>
      <c r="CB113" s="980"/>
      <c r="CC113" s="980"/>
      <c r="CD113" s="980"/>
      <c r="CE113" s="980"/>
      <c r="CF113" s="974" t="s">
        <v>186</v>
      </c>
      <c r="CG113" s="975"/>
      <c r="CH113" s="975"/>
      <c r="CI113" s="975"/>
      <c r="CJ113" s="975"/>
      <c r="CK113" s="1005"/>
      <c r="CL113" s="1006"/>
      <c r="CM113" s="976" t="s">
        <v>443</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433</v>
      </c>
      <c r="DH113" s="1019"/>
      <c r="DI113" s="1019"/>
      <c r="DJ113" s="1019"/>
      <c r="DK113" s="1020"/>
      <c r="DL113" s="1021" t="s">
        <v>186</v>
      </c>
      <c r="DM113" s="1019"/>
      <c r="DN113" s="1019"/>
      <c r="DO113" s="1019"/>
      <c r="DP113" s="1020"/>
      <c r="DQ113" s="1021" t="s">
        <v>186</v>
      </c>
      <c r="DR113" s="1019"/>
      <c r="DS113" s="1019"/>
      <c r="DT113" s="1019"/>
      <c r="DU113" s="1020"/>
      <c r="DV113" s="1022" t="s">
        <v>186</v>
      </c>
      <c r="DW113" s="1023"/>
      <c r="DX113" s="1023"/>
      <c r="DY113" s="1023"/>
      <c r="DZ113" s="1024"/>
    </row>
    <row r="114" spans="1:130" s="245" customFormat="1" ht="26.25" customHeight="1" x14ac:dyDescent="0.15">
      <c r="A114" s="1014"/>
      <c r="B114" s="1015"/>
      <c r="C114" s="1010" t="s">
        <v>444</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t="s">
        <v>186</v>
      </c>
      <c r="AB114" s="1019"/>
      <c r="AC114" s="1019"/>
      <c r="AD114" s="1019"/>
      <c r="AE114" s="1020"/>
      <c r="AF114" s="1021" t="s">
        <v>186</v>
      </c>
      <c r="AG114" s="1019"/>
      <c r="AH114" s="1019"/>
      <c r="AI114" s="1019"/>
      <c r="AJ114" s="1020"/>
      <c r="AK114" s="1021" t="s">
        <v>433</v>
      </c>
      <c r="AL114" s="1019"/>
      <c r="AM114" s="1019"/>
      <c r="AN114" s="1019"/>
      <c r="AO114" s="1020"/>
      <c r="AP114" s="1022" t="s">
        <v>186</v>
      </c>
      <c r="AQ114" s="1023"/>
      <c r="AR114" s="1023"/>
      <c r="AS114" s="1023"/>
      <c r="AT114" s="1024"/>
      <c r="AU114" s="960"/>
      <c r="AV114" s="961"/>
      <c r="AW114" s="961"/>
      <c r="AX114" s="961"/>
      <c r="AY114" s="961"/>
      <c r="AZ114" s="1009" t="s">
        <v>445</v>
      </c>
      <c r="BA114" s="1010"/>
      <c r="BB114" s="1010"/>
      <c r="BC114" s="1010"/>
      <c r="BD114" s="1010"/>
      <c r="BE114" s="1010"/>
      <c r="BF114" s="1010"/>
      <c r="BG114" s="1010"/>
      <c r="BH114" s="1010"/>
      <c r="BI114" s="1010"/>
      <c r="BJ114" s="1010"/>
      <c r="BK114" s="1010"/>
      <c r="BL114" s="1010"/>
      <c r="BM114" s="1010"/>
      <c r="BN114" s="1010"/>
      <c r="BO114" s="1010"/>
      <c r="BP114" s="1011"/>
      <c r="BQ114" s="979">
        <v>4398302</v>
      </c>
      <c r="BR114" s="980"/>
      <c r="BS114" s="980"/>
      <c r="BT114" s="980"/>
      <c r="BU114" s="980"/>
      <c r="BV114" s="980">
        <v>4232863</v>
      </c>
      <c r="BW114" s="980"/>
      <c r="BX114" s="980"/>
      <c r="BY114" s="980"/>
      <c r="BZ114" s="980"/>
      <c r="CA114" s="980">
        <v>4410941</v>
      </c>
      <c r="CB114" s="980"/>
      <c r="CC114" s="980"/>
      <c r="CD114" s="980"/>
      <c r="CE114" s="980"/>
      <c r="CF114" s="974">
        <v>27.1</v>
      </c>
      <c r="CG114" s="975"/>
      <c r="CH114" s="975"/>
      <c r="CI114" s="975"/>
      <c r="CJ114" s="975"/>
      <c r="CK114" s="1005"/>
      <c r="CL114" s="1006"/>
      <c r="CM114" s="976" t="s">
        <v>446</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433</v>
      </c>
      <c r="DH114" s="1019"/>
      <c r="DI114" s="1019"/>
      <c r="DJ114" s="1019"/>
      <c r="DK114" s="1020"/>
      <c r="DL114" s="1021" t="s">
        <v>433</v>
      </c>
      <c r="DM114" s="1019"/>
      <c r="DN114" s="1019"/>
      <c r="DO114" s="1019"/>
      <c r="DP114" s="1020"/>
      <c r="DQ114" s="1021" t="s">
        <v>433</v>
      </c>
      <c r="DR114" s="1019"/>
      <c r="DS114" s="1019"/>
      <c r="DT114" s="1019"/>
      <c r="DU114" s="1020"/>
      <c r="DV114" s="1022" t="s">
        <v>433</v>
      </c>
      <c r="DW114" s="1023"/>
      <c r="DX114" s="1023"/>
      <c r="DY114" s="1023"/>
      <c r="DZ114" s="1024"/>
    </row>
    <row r="115" spans="1:130" s="245" customFormat="1" ht="26.25" customHeight="1" x14ac:dyDescent="0.15">
      <c r="A115" s="1014"/>
      <c r="B115" s="1015"/>
      <c r="C115" s="1010" t="s">
        <v>447</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7912</v>
      </c>
      <c r="AB115" s="994"/>
      <c r="AC115" s="994"/>
      <c r="AD115" s="994"/>
      <c r="AE115" s="995"/>
      <c r="AF115" s="996">
        <v>59587</v>
      </c>
      <c r="AG115" s="994"/>
      <c r="AH115" s="994"/>
      <c r="AI115" s="994"/>
      <c r="AJ115" s="995"/>
      <c r="AK115" s="996">
        <v>59973</v>
      </c>
      <c r="AL115" s="994"/>
      <c r="AM115" s="994"/>
      <c r="AN115" s="994"/>
      <c r="AO115" s="995"/>
      <c r="AP115" s="997">
        <v>0.4</v>
      </c>
      <c r="AQ115" s="998"/>
      <c r="AR115" s="998"/>
      <c r="AS115" s="998"/>
      <c r="AT115" s="999"/>
      <c r="AU115" s="960"/>
      <c r="AV115" s="961"/>
      <c r="AW115" s="961"/>
      <c r="AX115" s="961"/>
      <c r="AY115" s="961"/>
      <c r="AZ115" s="1009" t="s">
        <v>448</v>
      </c>
      <c r="BA115" s="1010"/>
      <c r="BB115" s="1010"/>
      <c r="BC115" s="1010"/>
      <c r="BD115" s="1010"/>
      <c r="BE115" s="1010"/>
      <c r="BF115" s="1010"/>
      <c r="BG115" s="1010"/>
      <c r="BH115" s="1010"/>
      <c r="BI115" s="1010"/>
      <c r="BJ115" s="1010"/>
      <c r="BK115" s="1010"/>
      <c r="BL115" s="1010"/>
      <c r="BM115" s="1010"/>
      <c r="BN115" s="1010"/>
      <c r="BO115" s="1010"/>
      <c r="BP115" s="1011"/>
      <c r="BQ115" s="979">
        <v>13797</v>
      </c>
      <c r="BR115" s="980"/>
      <c r="BS115" s="980"/>
      <c r="BT115" s="980"/>
      <c r="BU115" s="980"/>
      <c r="BV115" s="980">
        <v>12650</v>
      </c>
      <c r="BW115" s="980"/>
      <c r="BX115" s="980"/>
      <c r="BY115" s="980"/>
      <c r="BZ115" s="980"/>
      <c r="CA115" s="980">
        <v>14486</v>
      </c>
      <c r="CB115" s="980"/>
      <c r="CC115" s="980"/>
      <c r="CD115" s="980"/>
      <c r="CE115" s="980"/>
      <c r="CF115" s="974">
        <v>0.1</v>
      </c>
      <c r="CG115" s="975"/>
      <c r="CH115" s="975"/>
      <c r="CI115" s="975"/>
      <c r="CJ115" s="975"/>
      <c r="CK115" s="1005"/>
      <c r="CL115" s="1006"/>
      <c r="CM115" s="1009" t="s">
        <v>449</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186</v>
      </c>
      <c r="DH115" s="1019"/>
      <c r="DI115" s="1019"/>
      <c r="DJ115" s="1019"/>
      <c r="DK115" s="1020"/>
      <c r="DL115" s="1021" t="s">
        <v>186</v>
      </c>
      <c r="DM115" s="1019"/>
      <c r="DN115" s="1019"/>
      <c r="DO115" s="1019"/>
      <c r="DP115" s="1020"/>
      <c r="DQ115" s="1021" t="s">
        <v>186</v>
      </c>
      <c r="DR115" s="1019"/>
      <c r="DS115" s="1019"/>
      <c r="DT115" s="1019"/>
      <c r="DU115" s="1020"/>
      <c r="DV115" s="1022" t="s">
        <v>186</v>
      </c>
      <c r="DW115" s="1023"/>
      <c r="DX115" s="1023"/>
      <c r="DY115" s="1023"/>
      <c r="DZ115" s="1024"/>
    </row>
    <row r="116" spans="1:130" s="245" customFormat="1" ht="26.25" customHeight="1" x14ac:dyDescent="0.15">
      <c r="A116" s="1016"/>
      <c r="B116" s="1017"/>
      <c r="C116" s="1025" t="s">
        <v>450</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433</v>
      </c>
      <c r="AB116" s="1019"/>
      <c r="AC116" s="1019"/>
      <c r="AD116" s="1019"/>
      <c r="AE116" s="1020"/>
      <c r="AF116" s="1021" t="s">
        <v>433</v>
      </c>
      <c r="AG116" s="1019"/>
      <c r="AH116" s="1019"/>
      <c r="AI116" s="1019"/>
      <c r="AJ116" s="1020"/>
      <c r="AK116" s="1021" t="s">
        <v>186</v>
      </c>
      <c r="AL116" s="1019"/>
      <c r="AM116" s="1019"/>
      <c r="AN116" s="1019"/>
      <c r="AO116" s="1020"/>
      <c r="AP116" s="1022" t="s">
        <v>186</v>
      </c>
      <c r="AQ116" s="1023"/>
      <c r="AR116" s="1023"/>
      <c r="AS116" s="1023"/>
      <c r="AT116" s="1024"/>
      <c r="AU116" s="960"/>
      <c r="AV116" s="961"/>
      <c r="AW116" s="961"/>
      <c r="AX116" s="961"/>
      <c r="AY116" s="961"/>
      <c r="AZ116" s="1027" t="s">
        <v>451</v>
      </c>
      <c r="BA116" s="1028"/>
      <c r="BB116" s="1028"/>
      <c r="BC116" s="1028"/>
      <c r="BD116" s="1028"/>
      <c r="BE116" s="1028"/>
      <c r="BF116" s="1028"/>
      <c r="BG116" s="1028"/>
      <c r="BH116" s="1028"/>
      <c r="BI116" s="1028"/>
      <c r="BJ116" s="1028"/>
      <c r="BK116" s="1028"/>
      <c r="BL116" s="1028"/>
      <c r="BM116" s="1028"/>
      <c r="BN116" s="1028"/>
      <c r="BO116" s="1028"/>
      <c r="BP116" s="1029"/>
      <c r="BQ116" s="979" t="s">
        <v>186</v>
      </c>
      <c r="BR116" s="980"/>
      <c r="BS116" s="980"/>
      <c r="BT116" s="980"/>
      <c r="BU116" s="980"/>
      <c r="BV116" s="980" t="s">
        <v>433</v>
      </c>
      <c r="BW116" s="980"/>
      <c r="BX116" s="980"/>
      <c r="BY116" s="980"/>
      <c r="BZ116" s="980"/>
      <c r="CA116" s="980" t="s">
        <v>186</v>
      </c>
      <c r="CB116" s="980"/>
      <c r="CC116" s="980"/>
      <c r="CD116" s="980"/>
      <c r="CE116" s="980"/>
      <c r="CF116" s="974" t="s">
        <v>186</v>
      </c>
      <c r="CG116" s="975"/>
      <c r="CH116" s="975"/>
      <c r="CI116" s="975"/>
      <c r="CJ116" s="975"/>
      <c r="CK116" s="1005"/>
      <c r="CL116" s="1006"/>
      <c r="CM116" s="976" t="s">
        <v>452</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433</v>
      </c>
      <c r="DH116" s="1019"/>
      <c r="DI116" s="1019"/>
      <c r="DJ116" s="1019"/>
      <c r="DK116" s="1020"/>
      <c r="DL116" s="1021" t="s">
        <v>433</v>
      </c>
      <c r="DM116" s="1019"/>
      <c r="DN116" s="1019"/>
      <c r="DO116" s="1019"/>
      <c r="DP116" s="1020"/>
      <c r="DQ116" s="1021" t="s">
        <v>433</v>
      </c>
      <c r="DR116" s="1019"/>
      <c r="DS116" s="1019"/>
      <c r="DT116" s="1019"/>
      <c r="DU116" s="1020"/>
      <c r="DV116" s="1022" t="s">
        <v>186</v>
      </c>
      <c r="DW116" s="1023"/>
      <c r="DX116" s="1023"/>
      <c r="DY116" s="1023"/>
      <c r="DZ116" s="1024"/>
    </row>
    <row r="117" spans="1:130" s="245" customFormat="1" ht="26.25" customHeight="1" x14ac:dyDescent="0.15">
      <c r="A117" s="96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453</v>
      </c>
      <c r="Z117" s="946"/>
      <c r="AA117" s="1036">
        <v>4309332</v>
      </c>
      <c r="AB117" s="1037"/>
      <c r="AC117" s="1037"/>
      <c r="AD117" s="1037"/>
      <c r="AE117" s="1038"/>
      <c r="AF117" s="1039">
        <v>4192472</v>
      </c>
      <c r="AG117" s="1037"/>
      <c r="AH117" s="1037"/>
      <c r="AI117" s="1037"/>
      <c r="AJ117" s="1038"/>
      <c r="AK117" s="1039">
        <v>3786219</v>
      </c>
      <c r="AL117" s="1037"/>
      <c r="AM117" s="1037"/>
      <c r="AN117" s="1037"/>
      <c r="AO117" s="1038"/>
      <c r="AP117" s="1040"/>
      <c r="AQ117" s="1041"/>
      <c r="AR117" s="1041"/>
      <c r="AS117" s="1041"/>
      <c r="AT117" s="1042"/>
      <c r="AU117" s="960"/>
      <c r="AV117" s="961"/>
      <c r="AW117" s="961"/>
      <c r="AX117" s="961"/>
      <c r="AY117" s="961"/>
      <c r="AZ117" s="1027" t="s">
        <v>454</v>
      </c>
      <c r="BA117" s="1028"/>
      <c r="BB117" s="1028"/>
      <c r="BC117" s="1028"/>
      <c r="BD117" s="1028"/>
      <c r="BE117" s="1028"/>
      <c r="BF117" s="1028"/>
      <c r="BG117" s="1028"/>
      <c r="BH117" s="1028"/>
      <c r="BI117" s="1028"/>
      <c r="BJ117" s="1028"/>
      <c r="BK117" s="1028"/>
      <c r="BL117" s="1028"/>
      <c r="BM117" s="1028"/>
      <c r="BN117" s="1028"/>
      <c r="BO117" s="1028"/>
      <c r="BP117" s="1029"/>
      <c r="BQ117" s="979" t="s">
        <v>433</v>
      </c>
      <c r="BR117" s="980"/>
      <c r="BS117" s="980"/>
      <c r="BT117" s="980"/>
      <c r="BU117" s="980"/>
      <c r="BV117" s="980" t="s">
        <v>186</v>
      </c>
      <c r="BW117" s="980"/>
      <c r="BX117" s="980"/>
      <c r="BY117" s="980"/>
      <c r="BZ117" s="980"/>
      <c r="CA117" s="980" t="s">
        <v>433</v>
      </c>
      <c r="CB117" s="980"/>
      <c r="CC117" s="980"/>
      <c r="CD117" s="980"/>
      <c r="CE117" s="980"/>
      <c r="CF117" s="974" t="s">
        <v>433</v>
      </c>
      <c r="CG117" s="975"/>
      <c r="CH117" s="975"/>
      <c r="CI117" s="975"/>
      <c r="CJ117" s="975"/>
      <c r="CK117" s="1005"/>
      <c r="CL117" s="1006"/>
      <c r="CM117" s="976" t="s">
        <v>455</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433</v>
      </c>
      <c r="DH117" s="1019"/>
      <c r="DI117" s="1019"/>
      <c r="DJ117" s="1019"/>
      <c r="DK117" s="1020"/>
      <c r="DL117" s="1021" t="s">
        <v>186</v>
      </c>
      <c r="DM117" s="1019"/>
      <c r="DN117" s="1019"/>
      <c r="DO117" s="1019"/>
      <c r="DP117" s="1020"/>
      <c r="DQ117" s="1021" t="s">
        <v>186</v>
      </c>
      <c r="DR117" s="1019"/>
      <c r="DS117" s="1019"/>
      <c r="DT117" s="1019"/>
      <c r="DU117" s="1020"/>
      <c r="DV117" s="1022" t="s">
        <v>433</v>
      </c>
      <c r="DW117" s="1023"/>
      <c r="DX117" s="1023"/>
      <c r="DY117" s="1023"/>
      <c r="DZ117" s="1024"/>
    </row>
    <row r="118" spans="1:130" s="245" customFormat="1" ht="26.25" customHeight="1" x14ac:dyDescent="0.15">
      <c r="A118" s="96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425</v>
      </c>
      <c r="AB118" s="945"/>
      <c r="AC118" s="945"/>
      <c r="AD118" s="945"/>
      <c r="AE118" s="946"/>
      <c r="AF118" s="944" t="s">
        <v>309</v>
      </c>
      <c r="AG118" s="945"/>
      <c r="AH118" s="945"/>
      <c r="AI118" s="945"/>
      <c r="AJ118" s="946"/>
      <c r="AK118" s="944" t="s">
        <v>308</v>
      </c>
      <c r="AL118" s="945"/>
      <c r="AM118" s="945"/>
      <c r="AN118" s="945"/>
      <c r="AO118" s="946"/>
      <c r="AP118" s="1031" t="s">
        <v>426</v>
      </c>
      <c r="AQ118" s="1032"/>
      <c r="AR118" s="1032"/>
      <c r="AS118" s="1032"/>
      <c r="AT118" s="1033"/>
      <c r="AU118" s="960"/>
      <c r="AV118" s="961"/>
      <c r="AW118" s="961"/>
      <c r="AX118" s="961"/>
      <c r="AY118" s="961"/>
      <c r="AZ118" s="1034" t="s">
        <v>456</v>
      </c>
      <c r="BA118" s="1025"/>
      <c r="BB118" s="1025"/>
      <c r="BC118" s="1025"/>
      <c r="BD118" s="1025"/>
      <c r="BE118" s="1025"/>
      <c r="BF118" s="1025"/>
      <c r="BG118" s="1025"/>
      <c r="BH118" s="1025"/>
      <c r="BI118" s="1025"/>
      <c r="BJ118" s="1025"/>
      <c r="BK118" s="1025"/>
      <c r="BL118" s="1025"/>
      <c r="BM118" s="1025"/>
      <c r="BN118" s="1025"/>
      <c r="BO118" s="1025"/>
      <c r="BP118" s="1026"/>
      <c r="BQ118" s="1057" t="s">
        <v>433</v>
      </c>
      <c r="BR118" s="1058"/>
      <c r="BS118" s="1058"/>
      <c r="BT118" s="1058"/>
      <c r="BU118" s="1058"/>
      <c r="BV118" s="1058" t="s">
        <v>186</v>
      </c>
      <c r="BW118" s="1058"/>
      <c r="BX118" s="1058"/>
      <c r="BY118" s="1058"/>
      <c r="BZ118" s="1058"/>
      <c r="CA118" s="1058" t="s">
        <v>186</v>
      </c>
      <c r="CB118" s="1058"/>
      <c r="CC118" s="1058"/>
      <c r="CD118" s="1058"/>
      <c r="CE118" s="1058"/>
      <c r="CF118" s="974" t="s">
        <v>186</v>
      </c>
      <c r="CG118" s="975"/>
      <c r="CH118" s="975"/>
      <c r="CI118" s="975"/>
      <c r="CJ118" s="975"/>
      <c r="CK118" s="1005"/>
      <c r="CL118" s="1006"/>
      <c r="CM118" s="976" t="s">
        <v>457</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186</v>
      </c>
      <c r="DH118" s="1019"/>
      <c r="DI118" s="1019"/>
      <c r="DJ118" s="1019"/>
      <c r="DK118" s="1020"/>
      <c r="DL118" s="1021" t="s">
        <v>186</v>
      </c>
      <c r="DM118" s="1019"/>
      <c r="DN118" s="1019"/>
      <c r="DO118" s="1019"/>
      <c r="DP118" s="1020"/>
      <c r="DQ118" s="1021" t="s">
        <v>186</v>
      </c>
      <c r="DR118" s="1019"/>
      <c r="DS118" s="1019"/>
      <c r="DT118" s="1019"/>
      <c r="DU118" s="1020"/>
      <c r="DV118" s="1022" t="s">
        <v>433</v>
      </c>
      <c r="DW118" s="1023"/>
      <c r="DX118" s="1023"/>
      <c r="DY118" s="1023"/>
      <c r="DZ118" s="1024"/>
    </row>
    <row r="119" spans="1:130" s="245" customFormat="1" ht="26.25" customHeight="1" x14ac:dyDescent="0.15">
      <c r="A119" s="1118" t="s">
        <v>430</v>
      </c>
      <c r="B119" s="1004"/>
      <c r="C119" s="983" t="s">
        <v>431</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186</v>
      </c>
      <c r="AB119" s="952"/>
      <c r="AC119" s="952"/>
      <c r="AD119" s="952"/>
      <c r="AE119" s="953"/>
      <c r="AF119" s="954">
        <v>51730</v>
      </c>
      <c r="AG119" s="952"/>
      <c r="AH119" s="952"/>
      <c r="AI119" s="952"/>
      <c r="AJ119" s="953"/>
      <c r="AK119" s="954">
        <v>52209</v>
      </c>
      <c r="AL119" s="952"/>
      <c r="AM119" s="952"/>
      <c r="AN119" s="952"/>
      <c r="AO119" s="953"/>
      <c r="AP119" s="955">
        <v>0.3</v>
      </c>
      <c r="AQ119" s="956"/>
      <c r="AR119" s="956"/>
      <c r="AS119" s="956"/>
      <c r="AT119" s="957"/>
      <c r="AU119" s="962"/>
      <c r="AV119" s="963"/>
      <c r="AW119" s="963"/>
      <c r="AX119" s="963"/>
      <c r="AY119" s="963"/>
      <c r="AZ119" s="276" t="s">
        <v>189</v>
      </c>
      <c r="BA119" s="276"/>
      <c r="BB119" s="276"/>
      <c r="BC119" s="276"/>
      <c r="BD119" s="276"/>
      <c r="BE119" s="276"/>
      <c r="BF119" s="276"/>
      <c r="BG119" s="276"/>
      <c r="BH119" s="276"/>
      <c r="BI119" s="276"/>
      <c r="BJ119" s="276"/>
      <c r="BK119" s="276"/>
      <c r="BL119" s="276"/>
      <c r="BM119" s="276"/>
      <c r="BN119" s="276"/>
      <c r="BO119" s="1035" t="s">
        <v>458</v>
      </c>
      <c r="BP119" s="1066"/>
      <c r="BQ119" s="1057">
        <v>44024641</v>
      </c>
      <c r="BR119" s="1058"/>
      <c r="BS119" s="1058"/>
      <c r="BT119" s="1058"/>
      <c r="BU119" s="1058"/>
      <c r="BV119" s="1058">
        <v>41257070</v>
      </c>
      <c r="BW119" s="1058"/>
      <c r="BX119" s="1058"/>
      <c r="BY119" s="1058"/>
      <c r="BZ119" s="1058"/>
      <c r="CA119" s="1058">
        <v>39179460</v>
      </c>
      <c r="CB119" s="1058"/>
      <c r="CC119" s="1058"/>
      <c r="CD119" s="1058"/>
      <c r="CE119" s="1058"/>
      <c r="CF119" s="1059"/>
      <c r="CG119" s="1060"/>
      <c r="CH119" s="1060"/>
      <c r="CI119" s="1060"/>
      <c r="CJ119" s="1061"/>
      <c r="CK119" s="1007"/>
      <c r="CL119" s="1008"/>
      <c r="CM119" s="1062" t="s">
        <v>459</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v>73640</v>
      </c>
      <c r="DH119" s="1044"/>
      <c r="DI119" s="1044"/>
      <c r="DJ119" s="1044"/>
      <c r="DK119" s="1045"/>
      <c r="DL119" s="1043">
        <v>65487</v>
      </c>
      <c r="DM119" s="1044"/>
      <c r="DN119" s="1044"/>
      <c r="DO119" s="1044"/>
      <c r="DP119" s="1045"/>
      <c r="DQ119" s="1043">
        <v>45993</v>
      </c>
      <c r="DR119" s="1044"/>
      <c r="DS119" s="1044"/>
      <c r="DT119" s="1044"/>
      <c r="DU119" s="1045"/>
      <c r="DV119" s="1046">
        <v>0.3</v>
      </c>
      <c r="DW119" s="1047"/>
      <c r="DX119" s="1047"/>
      <c r="DY119" s="1047"/>
      <c r="DZ119" s="1048"/>
    </row>
    <row r="120" spans="1:130" s="245" customFormat="1" ht="26.25" customHeight="1" x14ac:dyDescent="0.15">
      <c r="A120" s="1119"/>
      <c r="B120" s="1006"/>
      <c r="C120" s="976" t="s">
        <v>435</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433</v>
      </c>
      <c r="AB120" s="1019"/>
      <c r="AC120" s="1019"/>
      <c r="AD120" s="1019"/>
      <c r="AE120" s="1020"/>
      <c r="AF120" s="1021" t="s">
        <v>433</v>
      </c>
      <c r="AG120" s="1019"/>
      <c r="AH120" s="1019"/>
      <c r="AI120" s="1019"/>
      <c r="AJ120" s="1020"/>
      <c r="AK120" s="1021" t="s">
        <v>433</v>
      </c>
      <c r="AL120" s="1019"/>
      <c r="AM120" s="1019"/>
      <c r="AN120" s="1019"/>
      <c r="AO120" s="1020"/>
      <c r="AP120" s="1022" t="s">
        <v>186</v>
      </c>
      <c r="AQ120" s="1023"/>
      <c r="AR120" s="1023"/>
      <c r="AS120" s="1023"/>
      <c r="AT120" s="1024"/>
      <c r="AU120" s="1049" t="s">
        <v>460</v>
      </c>
      <c r="AV120" s="1050"/>
      <c r="AW120" s="1050"/>
      <c r="AX120" s="1050"/>
      <c r="AY120" s="1051"/>
      <c r="AZ120" s="1000" t="s">
        <v>461</v>
      </c>
      <c r="BA120" s="949"/>
      <c r="BB120" s="949"/>
      <c r="BC120" s="949"/>
      <c r="BD120" s="949"/>
      <c r="BE120" s="949"/>
      <c r="BF120" s="949"/>
      <c r="BG120" s="949"/>
      <c r="BH120" s="949"/>
      <c r="BI120" s="949"/>
      <c r="BJ120" s="949"/>
      <c r="BK120" s="949"/>
      <c r="BL120" s="949"/>
      <c r="BM120" s="949"/>
      <c r="BN120" s="949"/>
      <c r="BO120" s="949"/>
      <c r="BP120" s="950"/>
      <c r="BQ120" s="986">
        <v>14566687</v>
      </c>
      <c r="BR120" s="987"/>
      <c r="BS120" s="987"/>
      <c r="BT120" s="987"/>
      <c r="BU120" s="987"/>
      <c r="BV120" s="987">
        <v>14853996</v>
      </c>
      <c r="BW120" s="987"/>
      <c r="BX120" s="987"/>
      <c r="BY120" s="987"/>
      <c r="BZ120" s="987"/>
      <c r="CA120" s="987">
        <v>15289004</v>
      </c>
      <c r="CB120" s="987"/>
      <c r="CC120" s="987"/>
      <c r="CD120" s="987"/>
      <c r="CE120" s="987"/>
      <c r="CF120" s="1001">
        <v>93.8</v>
      </c>
      <c r="CG120" s="1002"/>
      <c r="CH120" s="1002"/>
      <c r="CI120" s="1002"/>
      <c r="CJ120" s="1002"/>
      <c r="CK120" s="1067" t="s">
        <v>462</v>
      </c>
      <c r="CL120" s="1068"/>
      <c r="CM120" s="1068"/>
      <c r="CN120" s="1068"/>
      <c r="CO120" s="1069"/>
      <c r="CP120" s="1075" t="s">
        <v>463</v>
      </c>
      <c r="CQ120" s="1076"/>
      <c r="CR120" s="1076"/>
      <c r="CS120" s="1076"/>
      <c r="CT120" s="1076"/>
      <c r="CU120" s="1076"/>
      <c r="CV120" s="1076"/>
      <c r="CW120" s="1076"/>
      <c r="CX120" s="1076"/>
      <c r="CY120" s="1076"/>
      <c r="CZ120" s="1076"/>
      <c r="DA120" s="1076"/>
      <c r="DB120" s="1076"/>
      <c r="DC120" s="1076"/>
      <c r="DD120" s="1076"/>
      <c r="DE120" s="1076"/>
      <c r="DF120" s="1077"/>
      <c r="DG120" s="986">
        <v>18552979</v>
      </c>
      <c r="DH120" s="987"/>
      <c r="DI120" s="987"/>
      <c r="DJ120" s="987"/>
      <c r="DK120" s="987"/>
      <c r="DL120" s="987">
        <v>17946282</v>
      </c>
      <c r="DM120" s="987"/>
      <c r="DN120" s="987"/>
      <c r="DO120" s="987"/>
      <c r="DP120" s="987"/>
      <c r="DQ120" s="987">
        <v>16394831</v>
      </c>
      <c r="DR120" s="987"/>
      <c r="DS120" s="987"/>
      <c r="DT120" s="987"/>
      <c r="DU120" s="987"/>
      <c r="DV120" s="988">
        <v>100.6</v>
      </c>
      <c r="DW120" s="988"/>
      <c r="DX120" s="988"/>
      <c r="DY120" s="988"/>
      <c r="DZ120" s="989"/>
    </row>
    <row r="121" spans="1:130" s="245" customFormat="1" ht="26.25" customHeight="1" x14ac:dyDescent="0.15">
      <c r="A121" s="1119"/>
      <c r="B121" s="1006"/>
      <c r="C121" s="1027" t="s">
        <v>464</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186</v>
      </c>
      <c r="AB121" s="1019"/>
      <c r="AC121" s="1019"/>
      <c r="AD121" s="1019"/>
      <c r="AE121" s="1020"/>
      <c r="AF121" s="1021" t="s">
        <v>433</v>
      </c>
      <c r="AG121" s="1019"/>
      <c r="AH121" s="1019"/>
      <c r="AI121" s="1019"/>
      <c r="AJ121" s="1020"/>
      <c r="AK121" s="1021" t="s">
        <v>433</v>
      </c>
      <c r="AL121" s="1019"/>
      <c r="AM121" s="1019"/>
      <c r="AN121" s="1019"/>
      <c r="AO121" s="1020"/>
      <c r="AP121" s="1022" t="s">
        <v>433</v>
      </c>
      <c r="AQ121" s="1023"/>
      <c r="AR121" s="1023"/>
      <c r="AS121" s="1023"/>
      <c r="AT121" s="1024"/>
      <c r="AU121" s="1052"/>
      <c r="AV121" s="1053"/>
      <c r="AW121" s="1053"/>
      <c r="AX121" s="1053"/>
      <c r="AY121" s="1054"/>
      <c r="AZ121" s="1009" t="s">
        <v>465</v>
      </c>
      <c r="BA121" s="1010"/>
      <c r="BB121" s="1010"/>
      <c r="BC121" s="1010"/>
      <c r="BD121" s="1010"/>
      <c r="BE121" s="1010"/>
      <c r="BF121" s="1010"/>
      <c r="BG121" s="1010"/>
      <c r="BH121" s="1010"/>
      <c r="BI121" s="1010"/>
      <c r="BJ121" s="1010"/>
      <c r="BK121" s="1010"/>
      <c r="BL121" s="1010"/>
      <c r="BM121" s="1010"/>
      <c r="BN121" s="1010"/>
      <c r="BO121" s="1010"/>
      <c r="BP121" s="1011"/>
      <c r="BQ121" s="979">
        <v>14554498</v>
      </c>
      <c r="BR121" s="980"/>
      <c r="BS121" s="980"/>
      <c r="BT121" s="980"/>
      <c r="BU121" s="980"/>
      <c r="BV121" s="980">
        <v>14673663</v>
      </c>
      <c r="BW121" s="980"/>
      <c r="BX121" s="980"/>
      <c r="BY121" s="980"/>
      <c r="BZ121" s="980"/>
      <c r="CA121" s="980">
        <v>14800544</v>
      </c>
      <c r="CB121" s="980"/>
      <c r="CC121" s="980"/>
      <c r="CD121" s="980"/>
      <c r="CE121" s="980"/>
      <c r="CF121" s="974">
        <v>90.8</v>
      </c>
      <c r="CG121" s="975"/>
      <c r="CH121" s="975"/>
      <c r="CI121" s="975"/>
      <c r="CJ121" s="975"/>
      <c r="CK121" s="1070"/>
      <c r="CL121" s="1071"/>
      <c r="CM121" s="1071"/>
      <c r="CN121" s="1071"/>
      <c r="CO121" s="1072"/>
      <c r="CP121" s="1080" t="s">
        <v>466</v>
      </c>
      <c r="CQ121" s="1081"/>
      <c r="CR121" s="1081"/>
      <c r="CS121" s="1081"/>
      <c r="CT121" s="1081"/>
      <c r="CU121" s="1081"/>
      <c r="CV121" s="1081"/>
      <c r="CW121" s="1081"/>
      <c r="CX121" s="1081"/>
      <c r="CY121" s="1081"/>
      <c r="CZ121" s="1081"/>
      <c r="DA121" s="1081"/>
      <c r="DB121" s="1081"/>
      <c r="DC121" s="1081"/>
      <c r="DD121" s="1081"/>
      <c r="DE121" s="1081"/>
      <c r="DF121" s="1082"/>
      <c r="DG121" s="979" t="s">
        <v>186</v>
      </c>
      <c r="DH121" s="980"/>
      <c r="DI121" s="980"/>
      <c r="DJ121" s="980"/>
      <c r="DK121" s="980"/>
      <c r="DL121" s="980">
        <v>3664</v>
      </c>
      <c r="DM121" s="980"/>
      <c r="DN121" s="980"/>
      <c r="DO121" s="980"/>
      <c r="DP121" s="980"/>
      <c r="DQ121" s="980">
        <v>3635</v>
      </c>
      <c r="DR121" s="980"/>
      <c r="DS121" s="980"/>
      <c r="DT121" s="980"/>
      <c r="DU121" s="980"/>
      <c r="DV121" s="981">
        <v>0</v>
      </c>
      <c r="DW121" s="981"/>
      <c r="DX121" s="981"/>
      <c r="DY121" s="981"/>
      <c r="DZ121" s="982"/>
    </row>
    <row r="122" spans="1:130" s="245" customFormat="1" ht="26.25" customHeight="1" x14ac:dyDescent="0.15">
      <c r="A122" s="1119"/>
      <c r="B122" s="1006"/>
      <c r="C122" s="976" t="s">
        <v>446</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186</v>
      </c>
      <c r="AB122" s="1019"/>
      <c r="AC122" s="1019"/>
      <c r="AD122" s="1019"/>
      <c r="AE122" s="1020"/>
      <c r="AF122" s="1021" t="s">
        <v>186</v>
      </c>
      <c r="AG122" s="1019"/>
      <c r="AH122" s="1019"/>
      <c r="AI122" s="1019"/>
      <c r="AJ122" s="1020"/>
      <c r="AK122" s="1021" t="s">
        <v>433</v>
      </c>
      <c r="AL122" s="1019"/>
      <c r="AM122" s="1019"/>
      <c r="AN122" s="1019"/>
      <c r="AO122" s="1020"/>
      <c r="AP122" s="1022" t="s">
        <v>433</v>
      </c>
      <c r="AQ122" s="1023"/>
      <c r="AR122" s="1023"/>
      <c r="AS122" s="1023"/>
      <c r="AT122" s="1024"/>
      <c r="AU122" s="1052"/>
      <c r="AV122" s="1053"/>
      <c r="AW122" s="1053"/>
      <c r="AX122" s="1053"/>
      <c r="AY122" s="1054"/>
      <c r="AZ122" s="1034" t="s">
        <v>467</v>
      </c>
      <c r="BA122" s="1025"/>
      <c r="BB122" s="1025"/>
      <c r="BC122" s="1025"/>
      <c r="BD122" s="1025"/>
      <c r="BE122" s="1025"/>
      <c r="BF122" s="1025"/>
      <c r="BG122" s="1025"/>
      <c r="BH122" s="1025"/>
      <c r="BI122" s="1025"/>
      <c r="BJ122" s="1025"/>
      <c r="BK122" s="1025"/>
      <c r="BL122" s="1025"/>
      <c r="BM122" s="1025"/>
      <c r="BN122" s="1025"/>
      <c r="BO122" s="1025"/>
      <c r="BP122" s="1026"/>
      <c r="BQ122" s="1057">
        <v>29430593</v>
      </c>
      <c r="BR122" s="1058"/>
      <c r="BS122" s="1058"/>
      <c r="BT122" s="1058"/>
      <c r="BU122" s="1058"/>
      <c r="BV122" s="1058">
        <v>27974380</v>
      </c>
      <c r="BW122" s="1058"/>
      <c r="BX122" s="1058"/>
      <c r="BY122" s="1058"/>
      <c r="BZ122" s="1058"/>
      <c r="CA122" s="1058">
        <v>26768792</v>
      </c>
      <c r="CB122" s="1058"/>
      <c r="CC122" s="1058"/>
      <c r="CD122" s="1058"/>
      <c r="CE122" s="1058"/>
      <c r="CF122" s="1078">
        <v>164.2</v>
      </c>
      <c r="CG122" s="1079"/>
      <c r="CH122" s="1079"/>
      <c r="CI122" s="1079"/>
      <c r="CJ122" s="1079"/>
      <c r="CK122" s="1070"/>
      <c r="CL122" s="1071"/>
      <c r="CM122" s="1071"/>
      <c r="CN122" s="1071"/>
      <c r="CO122" s="1072"/>
      <c r="CP122" s="1080" t="s">
        <v>468</v>
      </c>
      <c r="CQ122" s="1081"/>
      <c r="CR122" s="1081"/>
      <c r="CS122" s="1081"/>
      <c r="CT122" s="1081"/>
      <c r="CU122" s="1081"/>
      <c r="CV122" s="1081"/>
      <c r="CW122" s="1081"/>
      <c r="CX122" s="1081"/>
      <c r="CY122" s="1081"/>
      <c r="CZ122" s="1081"/>
      <c r="DA122" s="1081"/>
      <c r="DB122" s="1081"/>
      <c r="DC122" s="1081"/>
      <c r="DD122" s="1081"/>
      <c r="DE122" s="1081"/>
      <c r="DF122" s="1082"/>
      <c r="DG122" s="979" t="s">
        <v>433</v>
      </c>
      <c r="DH122" s="980"/>
      <c r="DI122" s="980"/>
      <c r="DJ122" s="980"/>
      <c r="DK122" s="980"/>
      <c r="DL122" s="980" t="s">
        <v>433</v>
      </c>
      <c r="DM122" s="980"/>
      <c r="DN122" s="980"/>
      <c r="DO122" s="980"/>
      <c r="DP122" s="980"/>
      <c r="DQ122" s="980" t="s">
        <v>186</v>
      </c>
      <c r="DR122" s="980"/>
      <c r="DS122" s="980"/>
      <c r="DT122" s="980"/>
      <c r="DU122" s="980"/>
      <c r="DV122" s="981" t="s">
        <v>433</v>
      </c>
      <c r="DW122" s="981"/>
      <c r="DX122" s="981"/>
      <c r="DY122" s="981"/>
      <c r="DZ122" s="982"/>
    </row>
    <row r="123" spans="1:130" s="245" customFormat="1" ht="26.25" customHeight="1" x14ac:dyDescent="0.15">
      <c r="A123" s="1119"/>
      <c r="B123" s="1006"/>
      <c r="C123" s="976" t="s">
        <v>452</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433</v>
      </c>
      <c r="AB123" s="1019"/>
      <c r="AC123" s="1019"/>
      <c r="AD123" s="1019"/>
      <c r="AE123" s="1020"/>
      <c r="AF123" s="1021" t="s">
        <v>433</v>
      </c>
      <c r="AG123" s="1019"/>
      <c r="AH123" s="1019"/>
      <c r="AI123" s="1019"/>
      <c r="AJ123" s="1020"/>
      <c r="AK123" s="1021" t="s">
        <v>433</v>
      </c>
      <c r="AL123" s="1019"/>
      <c r="AM123" s="1019"/>
      <c r="AN123" s="1019"/>
      <c r="AO123" s="1020"/>
      <c r="AP123" s="1022" t="s">
        <v>433</v>
      </c>
      <c r="AQ123" s="1023"/>
      <c r="AR123" s="1023"/>
      <c r="AS123" s="1023"/>
      <c r="AT123" s="1024"/>
      <c r="AU123" s="1055"/>
      <c r="AV123" s="1056"/>
      <c r="AW123" s="1056"/>
      <c r="AX123" s="1056"/>
      <c r="AY123" s="1056"/>
      <c r="AZ123" s="276" t="s">
        <v>189</v>
      </c>
      <c r="BA123" s="276"/>
      <c r="BB123" s="276"/>
      <c r="BC123" s="276"/>
      <c r="BD123" s="276"/>
      <c r="BE123" s="276"/>
      <c r="BF123" s="276"/>
      <c r="BG123" s="276"/>
      <c r="BH123" s="276"/>
      <c r="BI123" s="276"/>
      <c r="BJ123" s="276"/>
      <c r="BK123" s="276"/>
      <c r="BL123" s="276"/>
      <c r="BM123" s="276"/>
      <c r="BN123" s="276"/>
      <c r="BO123" s="1035" t="s">
        <v>469</v>
      </c>
      <c r="BP123" s="1066"/>
      <c r="BQ123" s="1125">
        <v>58551778</v>
      </c>
      <c r="BR123" s="1126"/>
      <c r="BS123" s="1126"/>
      <c r="BT123" s="1126"/>
      <c r="BU123" s="1126"/>
      <c r="BV123" s="1126">
        <v>57502039</v>
      </c>
      <c r="BW123" s="1126"/>
      <c r="BX123" s="1126"/>
      <c r="BY123" s="1126"/>
      <c r="BZ123" s="1126"/>
      <c r="CA123" s="1126">
        <v>56858340</v>
      </c>
      <c r="CB123" s="1126"/>
      <c r="CC123" s="1126"/>
      <c r="CD123" s="1126"/>
      <c r="CE123" s="1126"/>
      <c r="CF123" s="1059"/>
      <c r="CG123" s="1060"/>
      <c r="CH123" s="1060"/>
      <c r="CI123" s="1060"/>
      <c r="CJ123" s="1061"/>
      <c r="CK123" s="1070"/>
      <c r="CL123" s="1071"/>
      <c r="CM123" s="1071"/>
      <c r="CN123" s="1071"/>
      <c r="CO123" s="1072"/>
      <c r="CP123" s="1080" t="s">
        <v>470</v>
      </c>
      <c r="CQ123" s="1081"/>
      <c r="CR123" s="1081"/>
      <c r="CS123" s="1081"/>
      <c r="CT123" s="1081"/>
      <c r="CU123" s="1081"/>
      <c r="CV123" s="1081"/>
      <c r="CW123" s="1081"/>
      <c r="CX123" s="1081"/>
      <c r="CY123" s="1081"/>
      <c r="CZ123" s="1081"/>
      <c r="DA123" s="1081"/>
      <c r="DB123" s="1081"/>
      <c r="DC123" s="1081"/>
      <c r="DD123" s="1081"/>
      <c r="DE123" s="1081"/>
      <c r="DF123" s="1082"/>
      <c r="DG123" s="1018" t="s">
        <v>433</v>
      </c>
      <c r="DH123" s="1019"/>
      <c r="DI123" s="1019"/>
      <c r="DJ123" s="1019"/>
      <c r="DK123" s="1020"/>
      <c r="DL123" s="1021" t="s">
        <v>433</v>
      </c>
      <c r="DM123" s="1019"/>
      <c r="DN123" s="1019"/>
      <c r="DO123" s="1019"/>
      <c r="DP123" s="1020"/>
      <c r="DQ123" s="1021" t="s">
        <v>433</v>
      </c>
      <c r="DR123" s="1019"/>
      <c r="DS123" s="1019"/>
      <c r="DT123" s="1019"/>
      <c r="DU123" s="1020"/>
      <c r="DV123" s="1022" t="s">
        <v>433</v>
      </c>
      <c r="DW123" s="1023"/>
      <c r="DX123" s="1023"/>
      <c r="DY123" s="1023"/>
      <c r="DZ123" s="1024"/>
    </row>
    <row r="124" spans="1:130" s="245" customFormat="1" ht="26.25" customHeight="1" thickBot="1" x14ac:dyDescent="0.2">
      <c r="A124" s="1119"/>
      <c r="B124" s="1006"/>
      <c r="C124" s="976" t="s">
        <v>455</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433</v>
      </c>
      <c r="AB124" s="1019"/>
      <c r="AC124" s="1019"/>
      <c r="AD124" s="1019"/>
      <c r="AE124" s="1020"/>
      <c r="AF124" s="1021" t="s">
        <v>433</v>
      </c>
      <c r="AG124" s="1019"/>
      <c r="AH124" s="1019"/>
      <c r="AI124" s="1019"/>
      <c r="AJ124" s="1020"/>
      <c r="AK124" s="1021" t="s">
        <v>433</v>
      </c>
      <c r="AL124" s="1019"/>
      <c r="AM124" s="1019"/>
      <c r="AN124" s="1019"/>
      <c r="AO124" s="1020"/>
      <c r="AP124" s="1022" t="s">
        <v>433</v>
      </c>
      <c r="AQ124" s="1023"/>
      <c r="AR124" s="1023"/>
      <c r="AS124" s="1023"/>
      <c r="AT124" s="1024"/>
      <c r="AU124" s="1121" t="s">
        <v>471</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433</v>
      </c>
      <c r="BR124" s="1088"/>
      <c r="BS124" s="1088"/>
      <c r="BT124" s="1088"/>
      <c r="BU124" s="1088"/>
      <c r="BV124" s="1088" t="s">
        <v>433</v>
      </c>
      <c r="BW124" s="1088"/>
      <c r="BX124" s="1088"/>
      <c r="BY124" s="1088"/>
      <c r="BZ124" s="1088"/>
      <c r="CA124" s="1088" t="s">
        <v>186</v>
      </c>
      <c r="CB124" s="1088"/>
      <c r="CC124" s="1088"/>
      <c r="CD124" s="1088"/>
      <c r="CE124" s="1088"/>
      <c r="CF124" s="1089"/>
      <c r="CG124" s="1090"/>
      <c r="CH124" s="1090"/>
      <c r="CI124" s="1090"/>
      <c r="CJ124" s="1091"/>
      <c r="CK124" s="1073"/>
      <c r="CL124" s="1073"/>
      <c r="CM124" s="1073"/>
      <c r="CN124" s="1073"/>
      <c r="CO124" s="1074"/>
      <c r="CP124" s="1080" t="s">
        <v>472</v>
      </c>
      <c r="CQ124" s="1081"/>
      <c r="CR124" s="1081"/>
      <c r="CS124" s="1081"/>
      <c r="CT124" s="1081"/>
      <c r="CU124" s="1081"/>
      <c r="CV124" s="1081"/>
      <c r="CW124" s="1081"/>
      <c r="CX124" s="1081"/>
      <c r="CY124" s="1081"/>
      <c r="CZ124" s="1081"/>
      <c r="DA124" s="1081"/>
      <c r="DB124" s="1081"/>
      <c r="DC124" s="1081"/>
      <c r="DD124" s="1081"/>
      <c r="DE124" s="1081"/>
      <c r="DF124" s="1082"/>
      <c r="DG124" s="1065" t="s">
        <v>186</v>
      </c>
      <c r="DH124" s="1044"/>
      <c r="DI124" s="1044"/>
      <c r="DJ124" s="1044"/>
      <c r="DK124" s="1045"/>
      <c r="DL124" s="1043" t="s">
        <v>186</v>
      </c>
      <c r="DM124" s="1044"/>
      <c r="DN124" s="1044"/>
      <c r="DO124" s="1044"/>
      <c r="DP124" s="1045"/>
      <c r="DQ124" s="1043" t="s">
        <v>186</v>
      </c>
      <c r="DR124" s="1044"/>
      <c r="DS124" s="1044"/>
      <c r="DT124" s="1044"/>
      <c r="DU124" s="1045"/>
      <c r="DV124" s="1046" t="s">
        <v>186</v>
      </c>
      <c r="DW124" s="1047"/>
      <c r="DX124" s="1047"/>
      <c r="DY124" s="1047"/>
      <c r="DZ124" s="1048"/>
    </row>
    <row r="125" spans="1:130" s="245" customFormat="1" ht="26.25" customHeight="1" x14ac:dyDescent="0.15">
      <c r="A125" s="1119"/>
      <c r="B125" s="1006"/>
      <c r="C125" s="976" t="s">
        <v>457</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186</v>
      </c>
      <c r="AB125" s="1019"/>
      <c r="AC125" s="1019"/>
      <c r="AD125" s="1019"/>
      <c r="AE125" s="1020"/>
      <c r="AF125" s="1021" t="s">
        <v>186</v>
      </c>
      <c r="AG125" s="1019"/>
      <c r="AH125" s="1019"/>
      <c r="AI125" s="1019"/>
      <c r="AJ125" s="1020"/>
      <c r="AK125" s="1021" t="s">
        <v>186</v>
      </c>
      <c r="AL125" s="1019"/>
      <c r="AM125" s="1019"/>
      <c r="AN125" s="1019"/>
      <c r="AO125" s="1020"/>
      <c r="AP125" s="1022" t="s">
        <v>186</v>
      </c>
      <c r="AQ125" s="1023"/>
      <c r="AR125" s="1023"/>
      <c r="AS125" s="1023"/>
      <c r="AT125" s="102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83" t="s">
        <v>473</v>
      </c>
      <c r="CL125" s="1068"/>
      <c r="CM125" s="1068"/>
      <c r="CN125" s="1068"/>
      <c r="CO125" s="1069"/>
      <c r="CP125" s="1000" t="s">
        <v>474</v>
      </c>
      <c r="CQ125" s="949"/>
      <c r="CR125" s="949"/>
      <c r="CS125" s="949"/>
      <c r="CT125" s="949"/>
      <c r="CU125" s="949"/>
      <c r="CV125" s="949"/>
      <c r="CW125" s="949"/>
      <c r="CX125" s="949"/>
      <c r="CY125" s="949"/>
      <c r="CZ125" s="949"/>
      <c r="DA125" s="949"/>
      <c r="DB125" s="949"/>
      <c r="DC125" s="949"/>
      <c r="DD125" s="949"/>
      <c r="DE125" s="949"/>
      <c r="DF125" s="950"/>
      <c r="DG125" s="986" t="s">
        <v>186</v>
      </c>
      <c r="DH125" s="987"/>
      <c r="DI125" s="987"/>
      <c r="DJ125" s="987"/>
      <c r="DK125" s="987"/>
      <c r="DL125" s="987" t="s">
        <v>186</v>
      </c>
      <c r="DM125" s="987"/>
      <c r="DN125" s="987"/>
      <c r="DO125" s="987"/>
      <c r="DP125" s="987"/>
      <c r="DQ125" s="987" t="s">
        <v>186</v>
      </c>
      <c r="DR125" s="987"/>
      <c r="DS125" s="987"/>
      <c r="DT125" s="987"/>
      <c r="DU125" s="987"/>
      <c r="DV125" s="988" t="s">
        <v>186</v>
      </c>
      <c r="DW125" s="988"/>
      <c r="DX125" s="988"/>
      <c r="DY125" s="988"/>
      <c r="DZ125" s="989"/>
    </row>
    <row r="126" spans="1:130" s="245" customFormat="1" ht="26.25" customHeight="1" thickBot="1" x14ac:dyDescent="0.2">
      <c r="A126" s="1119"/>
      <c r="B126" s="1006"/>
      <c r="C126" s="976" t="s">
        <v>459</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v>6772</v>
      </c>
      <c r="AB126" s="1019"/>
      <c r="AC126" s="1019"/>
      <c r="AD126" s="1019"/>
      <c r="AE126" s="1020"/>
      <c r="AF126" s="1021">
        <v>6839</v>
      </c>
      <c r="AG126" s="1019"/>
      <c r="AH126" s="1019"/>
      <c r="AI126" s="1019"/>
      <c r="AJ126" s="1020"/>
      <c r="AK126" s="1021">
        <v>6873</v>
      </c>
      <c r="AL126" s="1019"/>
      <c r="AM126" s="1019"/>
      <c r="AN126" s="1019"/>
      <c r="AO126" s="1020"/>
      <c r="AP126" s="1022">
        <v>0</v>
      </c>
      <c r="AQ126" s="1023"/>
      <c r="AR126" s="1023"/>
      <c r="AS126" s="1023"/>
      <c r="AT126" s="102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84"/>
      <c r="CL126" s="1071"/>
      <c r="CM126" s="1071"/>
      <c r="CN126" s="1071"/>
      <c r="CO126" s="1072"/>
      <c r="CP126" s="1009" t="s">
        <v>475</v>
      </c>
      <c r="CQ126" s="1010"/>
      <c r="CR126" s="1010"/>
      <c r="CS126" s="1010"/>
      <c r="CT126" s="1010"/>
      <c r="CU126" s="1010"/>
      <c r="CV126" s="1010"/>
      <c r="CW126" s="1010"/>
      <c r="CX126" s="1010"/>
      <c r="CY126" s="1010"/>
      <c r="CZ126" s="1010"/>
      <c r="DA126" s="1010"/>
      <c r="DB126" s="1010"/>
      <c r="DC126" s="1010"/>
      <c r="DD126" s="1010"/>
      <c r="DE126" s="1010"/>
      <c r="DF126" s="1011"/>
      <c r="DG126" s="979" t="s">
        <v>186</v>
      </c>
      <c r="DH126" s="980"/>
      <c r="DI126" s="980"/>
      <c r="DJ126" s="980"/>
      <c r="DK126" s="980"/>
      <c r="DL126" s="980" t="s">
        <v>186</v>
      </c>
      <c r="DM126" s="980"/>
      <c r="DN126" s="980"/>
      <c r="DO126" s="980"/>
      <c r="DP126" s="980"/>
      <c r="DQ126" s="980" t="s">
        <v>186</v>
      </c>
      <c r="DR126" s="980"/>
      <c r="DS126" s="980"/>
      <c r="DT126" s="980"/>
      <c r="DU126" s="980"/>
      <c r="DV126" s="981" t="s">
        <v>186</v>
      </c>
      <c r="DW126" s="981"/>
      <c r="DX126" s="981"/>
      <c r="DY126" s="981"/>
      <c r="DZ126" s="982"/>
    </row>
    <row r="127" spans="1:130" s="245" customFormat="1" ht="26.25" customHeight="1" x14ac:dyDescent="0.15">
      <c r="A127" s="1120"/>
      <c r="B127" s="1008"/>
      <c r="C127" s="1062" t="s">
        <v>476</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v>1140</v>
      </c>
      <c r="AB127" s="1019"/>
      <c r="AC127" s="1019"/>
      <c r="AD127" s="1019"/>
      <c r="AE127" s="1020"/>
      <c r="AF127" s="1021">
        <v>1018</v>
      </c>
      <c r="AG127" s="1019"/>
      <c r="AH127" s="1019"/>
      <c r="AI127" s="1019"/>
      <c r="AJ127" s="1020"/>
      <c r="AK127" s="1021">
        <v>891</v>
      </c>
      <c r="AL127" s="1019"/>
      <c r="AM127" s="1019"/>
      <c r="AN127" s="1019"/>
      <c r="AO127" s="1020"/>
      <c r="AP127" s="1022">
        <v>0</v>
      </c>
      <c r="AQ127" s="1023"/>
      <c r="AR127" s="1023"/>
      <c r="AS127" s="1023"/>
      <c r="AT127" s="1024"/>
      <c r="AU127" s="281"/>
      <c r="AV127" s="281"/>
      <c r="AW127" s="281"/>
      <c r="AX127" s="1092" t="s">
        <v>477</v>
      </c>
      <c r="AY127" s="1093"/>
      <c r="AZ127" s="1093"/>
      <c r="BA127" s="1093"/>
      <c r="BB127" s="1093"/>
      <c r="BC127" s="1093"/>
      <c r="BD127" s="1093"/>
      <c r="BE127" s="1094"/>
      <c r="BF127" s="1095" t="s">
        <v>478</v>
      </c>
      <c r="BG127" s="1093"/>
      <c r="BH127" s="1093"/>
      <c r="BI127" s="1093"/>
      <c r="BJ127" s="1093"/>
      <c r="BK127" s="1093"/>
      <c r="BL127" s="1094"/>
      <c r="BM127" s="1095" t="s">
        <v>479</v>
      </c>
      <c r="BN127" s="1093"/>
      <c r="BO127" s="1093"/>
      <c r="BP127" s="1093"/>
      <c r="BQ127" s="1093"/>
      <c r="BR127" s="1093"/>
      <c r="BS127" s="1094"/>
      <c r="BT127" s="1095" t="s">
        <v>480</v>
      </c>
      <c r="BU127" s="1093"/>
      <c r="BV127" s="1093"/>
      <c r="BW127" s="1093"/>
      <c r="BX127" s="1093"/>
      <c r="BY127" s="1093"/>
      <c r="BZ127" s="1117"/>
      <c r="CA127" s="281"/>
      <c r="CB127" s="281"/>
      <c r="CC127" s="281"/>
      <c r="CD127" s="282"/>
      <c r="CE127" s="282"/>
      <c r="CF127" s="282"/>
      <c r="CG127" s="279"/>
      <c r="CH127" s="279"/>
      <c r="CI127" s="279"/>
      <c r="CJ127" s="280"/>
      <c r="CK127" s="1084"/>
      <c r="CL127" s="1071"/>
      <c r="CM127" s="1071"/>
      <c r="CN127" s="1071"/>
      <c r="CO127" s="1072"/>
      <c r="CP127" s="1009" t="s">
        <v>481</v>
      </c>
      <c r="CQ127" s="1010"/>
      <c r="CR127" s="1010"/>
      <c r="CS127" s="1010"/>
      <c r="CT127" s="1010"/>
      <c r="CU127" s="1010"/>
      <c r="CV127" s="1010"/>
      <c r="CW127" s="1010"/>
      <c r="CX127" s="1010"/>
      <c r="CY127" s="1010"/>
      <c r="CZ127" s="1010"/>
      <c r="DA127" s="1010"/>
      <c r="DB127" s="1010"/>
      <c r="DC127" s="1010"/>
      <c r="DD127" s="1010"/>
      <c r="DE127" s="1010"/>
      <c r="DF127" s="1011"/>
      <c r="DG127" s="979" t="s">
        <v>186</v>
      </c>
      <c r="DH127" s="980"/>
      <c r="DI127" s="980"/>
      <c r="DJ127" s="980"/>
      <c r="DK127" s="980"/>
      <c r="DL127" s="980" t="s">
        <v>186</v>
      </c>
      <c r="DM127" s="980"/>
      <c r="DN127" s="980"/>
      <c r="DO127" s="980"/>
      <c r="DP127" s="980"/>
      <c r="DQ127" s="980" t="s">
        <v>186</v>
      </c>
      <c r="DR127" s="980"/>
      <c r="DS127" s="980"/>
      <c r="DT127" s="980"/>
      <c r="DU127" s="980"/>
      <c r="DV127" s="981" t="s">
        <v>186</v>
      </c>
      <c r="DW127" s="981"/>
      <c r="DX127" s="981"/>
      <c r="DY127" s="981"/>
      <c r="DZ127" s="982"/>
    </row>
    <row r="128" spans="1:130" s="245" customFormat="1" ht="26.25" customHeight="1" thickBot="1" x14ac:dyDescent="0.2">
      <c r="A128" s="1103" t="s">
        <v>482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483</v>
      </c>
      <c r="X128" s="1105"/>
      <c r="Y128" s="1105"/>
      <c r="Z128" s="1106"/>
      <c r="AA128" s="1107">
        <v>1467785</v>
      </c>
      <c r="AB128" s="1108"/>
      <c r="AC128" s="1108"/>
      <c r="AD128" s="1108"/>
      <c r="AE128" s="1109"/>
      <c r="AF128" s="1110">
        <v>1494443</v>
      </c>
      <c r="AG128" s="1108"/>
      <c r="AH128" s="1108"/>
      <c r="AI128" s="1108"/>
      <c r="AJ128" s="1109"/>
      <c r="AK128" s="1110">
        <v>1533031</v>
      </c>
      <c r="AL128" s="1108"/>
      <c r="AM128" s="1108"/>
      <c r="AN128" s="1108"/>
      <c r="AO128" s="1109"/>
      <c r="AP128" s="1111"/>
      <c r="AQ128" s="1112"/>
      <c r="AR128" s="1112"/>
      <c r="AS128" s="1112"/>
      <c r="AT128" s="1113"/>
      <c r="AU128" s="281"/>
      <c r="AV128" s="281"/>
      <c r="AW128" s="281"/>
      <c r="AX128" s="948" t="s">
        <v>484</v>
      </c>
      <c r="AY128" s="949"/>
      <c r="AZ128" s="949"/>
      <c r="BA128" s="949"/>
      <c r="BB128" s="949"/>
      <c r="BC128" s="949"/>
      <c r="BD128" s="949"/>
      <c r="BE128" s="950"/>
      <c r="BF128" s="1114" t="s">
        <v>186</v>
      </c>
      <c r="BG128" s="1115"/>
      <c r="BH128" s="1115"/>
      <c r="BI128" s="1115"/>
      <c r="BJ128" s="1115"/>
      <c r="BK128" s="1115"/>
      <c r="BL128" s="1116"/>
      <c r="BM128" s="1114">
        <v>12.55</v>
      </c>
      <c r="BN128" s="1115"/>
      <c r="BO128" s="1115"/>
      <c r="BP128" s="1115"/>
      <c r="BQ128" s="1115"/>
      <c r="BR128" s="1115"/>
      <c r="BS128" s="1116"/>
      <c r="BT128" s="1114">
        <v>20</v>
      </c>
      <c r="BU128" s="1115"/>
      <c r="BV128" s="1115"/>
      <c r="BW128" s="1115"/>
      <c r="BX128" s="1115"/>
      <c r="BY128" s="1115"/>
      <c r="BZ128" s="1139"/>
      <c r="CA128" s="282"/>
      <c r="CB128" s="282"/>
      <c r="CC128" s="282"/>
      <c r="CD128" s="282"/>
      <c r="CE128" s="282"/>
      <c r="CF128" s="282"/>
      <c r="CG128" s="279"/>
      <c r="CH128" s="279"/>
      <c r="CI128" s="279"/>
      <c r="CJ128" s="280"/>
      <c r="CK128" s="1085"/>
      <c r="CL128" s="1086"/>
      <c r="CM128" s="1086"/>
      <c r="CN128" s="1086"/>
      <c r="CO128" s="1087"/>
      <c r="CP128" s="1096" t="s">
        <v>485</v>
      </c>
      <c r="CQ128" s="1097"/>
      <c r="CR128" s="1097"/>
      <c r="CS128" s="1097"/>
      <c r="CT128" s="1097"/>
      <c r="CU128" s="1097"/>
      <c r="CV128" s="1097"/>
      <c r="CW128" s="1097"/>
      <c r="CX128" s="1097"/>
      <c r="CY128" s="1097"/>
      <c r="CZ128" s="1097"/>
      <c r="DA128" s="1097"/>
      <c r="DB128" s="1097"/>
      <c r="DC128" s="1097"/>
      <c r="DD128" s="1097"/>
      <c r="DE128" s="1097"/>
      <c r="DF128" s="1098"/>
      <c r="DG128" s="1099">
        <v>13797</v>
      </c>
      <c r="DH128" s="1100"/>
      <c r="DI128" s="1100"/>
      <c r="DJ128" s="1100"/>
      <c r="DK128" s="1100"/>
      <c r="DL128" s="1100">
        <v>12650</v>
      </c>
      <c r="DM128" s="1100"/>
      <c r="DN128" s="1100"/>
      <c r="DO128" s="1100"/>
      <c r="DP128" s="1100"/>
      <c r="DQ128" s="1100">
        <v>14486</v>
      </c>
      <c r="DR128" s="1100"/>
      <c r="DS128" s="1100"/>
      <c r="DT128" s="1100"/>
      <c r="DU128" s="1100"/>
      <c r="DV128" s="1101">
        <v>0.1</v>
      </c>
      <c r="DW128" s="1101"/>
      <c r="DX128" s="1101"/>
      <c r="DY128" s="1101"/>
      <c r="DZ128" s="1102"/>
    </row>
    <row r="129" spans="1:131" s="245" customFormat="1" ht="26.25" customHeight="1" x14ac:dyDescent="0.15">
      <c r="A129" s="990" t="s">
        <v>108</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486</v>
      </c>
      <c r="X129" s="1134"/>
      <c r="Y129" s="1134"/>
      <c r="Z129" s="1135"/>
      <c r="AA129" s="1018">
        <v>19686289</v>
      </c>
      <c r="AB129" s="1019"/>
      <c r="AC129" s="1019"/>
      <c r="AD129" s="1019"/>
      <c r="AE129" s="1020"/>
      <c r="AF129" s="1021">
        <v>18848437</v>
      </c>
      <c r="AG129" s="1019"/>
      <c r="AH129" s="1019"/>
      <c r="AI129" s="1019"/>
      <c r="AJ129" s="1020"/>
      <c r="AK129" s="1021">
        <v>18866440</v>
      </c>
      <c r="AL129" s="1019"/>
      <c r="AM129" s="1019"/>
      <c r="AN129" s="1019"/>
      <c r="AO129" s="1020"/>
      <c r="AP129" s="1136"/>
      <c r="AQ129" s="1137"/>
      <c r="AR129" s="1137"/>
      <c r="AS129" s="1137"/>
      <c r="AT129" s="1138"/>
      <c r="AU129" s="283"/>
      <c r="AV129" s="283"/>
      <c r="AW129" s="283"/>
      <c r="AX129" s="1127" t="s">
        <v>487</v>
      </c>
      <c r="AY129" s="1010"/>
      <c r="AZ129" s="1010"/>
      <c r="BA129" s="1010"/>
      <c r="BB129" s="1010"/>
      <c r="BC129" s="1010"/>
      <c r="BD129" s="1010"/>
      <c r="BE129" s="1011"/>
      <c r="BF129" s="1128" t="s">
        <v>186</v>
      </c>
      <c r="BG129" s="1129"/>
      <c r="BH129" s="1129"/>
      <c r="BI129" s="1129"/>
      <c r="BJ129" s="1129"/>
      <c r="BK129" s="1129"/>
      <c r="BL129" s="1130"/>
      <c r="BM129" s="1128">
        <v>17.55</v>
      </c>
      <c r="BN129" s="1129"/>
      <c r="BO129" s="1129"/>
      <c r="BP129" s="1129"/>
      <c r="BQ129" s="1129"/>
      <c r="BR129" s="1129"/>
      <c r="BS129" s="1130"/>
      <c r="BT129" s="1128">
        <v>30</v>
      </c>
      <c r="BU129" s="1131"/>
      <c r="BV129" s="1131"/>
      <c r="BW129" s="1131"/>
      <c r="BX129" s="1131"/>
      <c r="BY129" s="1131"/>
      <c r="BZ129" s="113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90" t="s">
        <v>488</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489</v>
      </c>
      <c r="X130" s="1134"/>
      <c r="Y130" s="1134"/>
      <c r="Z130" s="1135"/>
      <c r="AA130" s="1018">
        <v>2585481</v>
      </c>
      <c r="AB130" s="1019"/>
      <c r="AC130" s="1019"/>
      <c r="AD130" s="1019"/>
      <c r="AE130" s="1020"/>
      <c r="AF130" s="1021">
        <v>2512320</v>
      </c>
      <c r="AG130" s="1019"/>
      <c r="AH130" s="1019"/>
      <c r="AI130" s="1019"/>
      <c r="AJ130" s="1020"/>
      <c r="AK130" s="1021">
        <v>2563803</v>
      </c>
      <c r="AL130" s="1019"/>
      <c r="AM130" s="1019"/>
      <c r="AN130" s="1019"/>
      <c r="AO130" s="1020"/>
      <c r="AP130" s="1136"/>
      <c r="AQ130" s="1137"/>
      <c r="AR130" s="1137"/>
      <c r="AS130" s="1137"/>
      <c r="AT130" s="1138"/>
      <c r="AU130" s="283"/>
      <c r="AV130" s="283"/>
      <c r="AW130" s="283"/>
      <c r="AX130" s="1127" t="s">
        <v>490</v>
      </c>
      <c r="AY130" s="1010"/>
      <c r="AZ130" s="1010"/>
      <c r="BA130" s="1010"/>
      <c r="BB130" s="1010"/>
      <c r="BC130" s="1010"/>
      <c r="BD130" s="1010"/>
      <c r="BE130" s="1011"/>
      <c r="BF130" s="1164">
        <v>0.2</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491</v>
      </c>
      <c r="X131" s="1172"/>
      <c r="Y131" s="1172"/>
      <c r="Z131" s="1173"/>
      <c r="AA131" s="1065">
        <v>17100808</v>
      </c>
      <c r="AB131" s="1044"/>
      <c r="AC131" s="1044"/>
      <c r="AD131" s="1044"/>
      <c r="AE131" s="1045"/>
      <c r="AF131" s="1043">
        <v>16336117</v>
      </c>
      <c r="AG131" s="1044"/>
      <c r="AH131" s="1044"/>
      <c r="AI131" s="1044"/>
      <c r="AJ131" s="1045"/>
      <c r="AK131" s="1043">
        <v>16302637</v>
      </c>
      <c r="AL131" s="1044"/>
      <c r="AM131" s="1044"/>
      <c r="AN131" s="1044"/>
      <c r="AO131" s="1045"/>
      <c r="AP131" s="1174"/>
      <c r="AQ131" s="1175"/>
      <c r="AR131" s="1175"/>
      <c r="AS131" s="1175"/>
      <c r="AT131" s="1176"/>
      <c r="AU131" s="283"/>
      <c r="AV131" s="283"/>
      <c r="AW131" s="283"/>
      <c r="AX131" s="1146" t="s">
        <v>492</v>
      </c>
      <c r="AY131" s="1097"/>
      <c r="AZ131" s="1097"/>
      <c r="BA131" s="1097"/>
      <c r="BB131" s="1097"/>
      <c r="BC131" s="1097"/>
      <c r="BD131" s="1097"/>
      <c r="BE131" s="1098"/>
      <c r="BF131" s="1147" t="s">
        <v>186</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53" t="s">
        <v>493</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494</v>
      </c>
      <c r="W132" s="1157"/>
      <c r="X132" s="1157"/>
      <c r="Y132" s="1157"/>
      <c r="Z132" s="1158"/>
      <c r="AA132" s="1159">
        <v>1.497391234</v>
      </c>
      <c r="AB132" s="1160"/>
      <c r="AC132" s="1160"/>
      <c r="AD132" s="1160"/>
      <c r="AE132" s="1161"/>
      <c r="AF132" s="1162">
        <v>1.136800134</v>
      </c>
      <c r="AG132" s="1160"/>
      <c r="AH132" s="1160"/>
      <c r="AI132" s="1160"/>
      <c r="AJ132" s="1161"/>
      <c r="AK132" s="1162">
        <v>-1.9053052580000001</v>
      </c>
      <c r="AL132" s="1160"/>
      <c r="AM132" s="1160"/>
      <c r="AN132" s="1160"/>
      <c r="AO132" s="1161"/>
      <c r="AP132" s="1059"/>
      <c r="AQ132" s="1060"/>
      <c r="AR132" s="1060"/>
      <c r="AS132" s="1060"/>
      <c r="AT132" s="1163"/>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495</v>
      </c>
      <c r="W133" s="1140"/>
      <c r="X133" s="1140"/>
      <c r="Y133" s="1140"/>
      <c r="Z133" s="1141"/>
      <c r="AA133" s="1142">
        <v>2.9</v>
      </c>
      <c r="AB133" s="1143"/>
      <c r="AC133" s="1143"/>
      <c r="AD133" s="1143"/>
      <c r="AE133" s="1144"/>
      <c r="AF133" s="1142">
        <v>1.9</v>
      </c>
      <c r="AG133" s="1143"/>
      <c r="AH133" s="1143"/>
      <c r="AI133" s="1143"/>
      <c r="AJ133" s="1144"/>
      <c r="AK133" s="1142">
        <v>0.2</v>
      </c>
      <c r="AL133" s="1143"/>
      <c r="AM133" s="1143"/>
      <c r="AN133" s="1143"/>
      <c r="AO133" s="1144"/>
      <c r="AP133" s="1089"/>
      <c r="AQ133" s="1090"/>
      <c r="AR133" s="1090"/>
      <c r="AS133" s="1090"/>
      <c r="AT133" s="114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xT5jQFU6Vrqx66V/EdJ6rdi/X/yvEbhoKMzV9HZAj1tsAgmAd+qAcWnBspg7u351LcGcJKQ2OLyo77nMX8P0vQ==" saltValue="prFL1Q6+eNbcLojsSGA9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hcGvJMSOEHG4n3gGdZNJThWjcaYtaYv+oJq9P8y3FsPLqRlkbcR2ZejWRxGQQIdnua1Muyp7TBCtkt7fimI/jQ==" saltValue="SN1hgFTorswDNIaDkHX6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m36y9RcYOsrRXKsMYL1Qkh5OqmvDZ9JVpRltudBe1UKdvanhiVoJEYFjGZi8NkFNx0iizODuiB6cyHTU6goDA==" saltValue="vl5T8VT73YGF5ieUphJ0h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0"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81"/>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2" t="s">
        <v>504</v>
      </c>
      <c r="AL9" s="1183"/>
      <c r="AM9" s="1183"/>
      <c r="AN9" s="1184"/>
      <c r="AO9" s="311">
        <v>5015960</v>
      </c>
      <c r="AP9" s="311">
        <v>57926</v>
      </c>
      <c r="AQ9" s="312">
        <v>57754</v>
      </c>
      <c r="AR9" s="313">
        <v>0.3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2" t="s">
        <v>505</v>
      </c>
      <c r="AL10" s="1183"/>
      <c r="AM10" s="1183"/>
      <c r="AN10" s="1184"/>
      <c r="AO10" s="314">
        <v>757146</v>
      </c>
      <c r="AP10" s="314">
        <v>8744</v>
      </c>
      <c r="AQ10" s="315">
        <v>3830</v>
      </c>
      <c r="AR10" s="316">
        <v>128.30000000000001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2" t="s">
        <v>506</v>
      </c>
      <c r="AL11" s="1183"/>
      <c r="AM11" s="1183"/>
      <c r="AN11" s="1184"/>
      <c r="AO11" s="314">
        <v>3127</v>
      </c>
      <c r="AP11" s="314">
        <v>36</v>
      </c>
      <c r="AQ11" s="315">
        <v>6814</v>
      </c>
      <c r="AR11" s="316">
        <v>-99.5</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2" t="s">
        <v>507</v>
      </c>
      <c r="AL12" s="1183"/>
      <c r="AM12" s="1183"/>
      <c r="AN12" s="1184"/>
      <c r="AO12" s="314">
        <v>47299</v>
      </c>
      <c r="AP12" s="314">
        <v>546</v>
      </c>
      <c r="AQ12" s="315">
        <v>1059</v>
      </c>
      <c r="AR12" s="316">
        <v>-48.4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2" t="s">
        <v>508</v>
      </c>
      <c r="AL13" s="1183"/>
      <c r="AM13" s="1183"/>
      <c r="AN13" s="1184"/>
      <c r="AO13" s="314" t="s">
        <v>509</v>
      </c>
      <c r="AP13" s="314" t="s">
        <v>509</v>
      </c>
      <c r="AQ13" s="315">
        <v>4</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2" t="s">
        <v>510</v>
      </c>
      <c r="AL14" s="1183"/>
      <c r="AM14" s="1183"/>
      <c r="AN14" s="1184"/>
      <c r="AO14" s="314">
        <v>178361</v>
      </c>
      <c r="AP14" s="314">
        <v>2060</v>
      </c>
      <c r="AQ14" s="315">
        <v>2651</v>
      </c>
      <c r="AR14" s="316">
        <v>-22.3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2" t="s">
        <v>511</v>
      </c>
      <c r="AL15" s="1183"/>
      <c r="AM15" s="1183"/>
      <c r="AN15" s="1184"/>
      <c r="AO15" s="314">
        <v>21116</v>
      </c>
      <c r="AP15" s="314">
        <v>244</v>
      </c>
      <c r="AQ15" s="315">
        <v>1352</v>
      </c>
      <c r="AR15" s="316">
        <v>-82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5" t="s">
        <v>512</v>
      </c>
      <c r="AL16" s="1186"/>
      <c r="AM16" s="1186"/>
      <c r="AN16" s="1187"/>
      <c r="AO16" s="314">
        <v>-341786</v>
      </c>
      <c r="AP16" s="314">
        <v>-3947</v>
      </c>
      <c r="AQ16" s="315">
        <v>-4074</v>
      </c>
      <c r="AR16" s="316">
        <v>-3.1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5" t="s">
        <v>189</v>
      </c>
      <c r="AL17" s="1186"/>
      <c r="AM17" s="1186"/>
      <c r="AN17" s="1187"/>
      <c r="AO17" s="314">
        <v>5681223</v>
      </c>
      <c r="AP17" s="314">
        <v>65608</v>
      </c>
      <c r="AQ17" s="315">
        <v>69392</v>
      </c>
      <c r="AR17" s="316">
        <v>-5.5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7" t="s">
        <v>517</v>
      </c>
      <c r="AL21" s="1178"/>
      <c r="AM21" s="1178"/>
      <c r="AN21" s="1179"/>
      <c r="AO21" s="326">
        <v>6.31</v>
      </c>
      <c r="AP21" s="327">
        <v>6.31</v>
      </c>
      <c r="AQ21" s="328">
        <v>0</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7" t="s">
        <v>518</v>
      </c>
      <c r="AL22" s="1178"/>
      <c r="AM22" s="1178"/>
      <c r="AN22" s="1179"/>
      <c r="AO22" s="331">
        <v>99</v>
      </c>
      <c r="AP22" s="332">
        <v>98.4</v>
      </c>
      <c r="AQ22" s="333">
        <v>0.6</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0"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81"/>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93" t="s">
        <v>522</v>
      </c>
      <c r="AL32" s="1194"/>
      <c r="AM32" s="1194"/>
      <c r="AN32" s="1195"/>
      <c r="AO32" s="341">
        <v>2097942</v>
      </c>
      <c r="AP32" s="341">
        <v>24228</v>
      </c>
      <c r="AQ32" s="342">
        <v>34189</v>
      </c>
      <c r="AR32" s="343">
        <v>-29.1</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93" t="s">
        <v>523</v>
      </c>
      <c r="AL33" s="1194"/>
      <c r="AM33" s="1194"/>
      <c r="AN33" s="1195"/>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93" t="s">
        <v>524</v>
      </c>
      <c r="AL34" s="1194"/>
      <c r="AM34" s="1194"/>
      <c r="AN34" s="1195"/>
      <c r="AO34" s="341" t="s">
        <v>509</v>
      </c>
      <c r="AP34" s="341" t="s">
        <v>509</v>
      </c>
      <c r="AQ34" s="342">
        <v>16</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93" t="s">
        <v>525</v>
      </c>
      <c r="AL35" s="1194"/>
      <c r="AM35" s="1194"/>
      <c r="AN35" s="1195"/>
      <c r="AO35" s="341">
        <v>1628304</v>
      </c>
      <c r="AP35" s="341">
        <v>18804</v>
      </c>
      <c r="AQ35" s="342">
        <v>9412</v>
      </c>
      <c r="AR35" s="343">
        <v>99.8</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93" t="s">
        <v>526</v>
      </c>
      <c r="AL36" s="1194"/>
      <c r="AM36" s="1194"/>
      <c r="AN36" s="1195"/>
      <c r="AO36" s="341" t="s">
        <v>509</v>
      </c>
      <c r="AP36" s="341" t="s">
        <v>509</v>
      </c>
      <c r="AQ36" s="342">
        <v>2024</v>
      </c>
      <c r="AR36" s="343" t="s">
        <v>509</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93" t="s">
        <v>527</v>
      </c>
      <c r="AL37" s="1194"/>
      <c r="AM37" s="1194"/>
      <c r="AN37" s="1195"/>
      <c r="AO37" s="341">
        <v>59973</v>
      </c>
      <c r="AP37" s="341">
        <v>693</v>
      </c>
      <c r="AQ37" s="342">
        <v>1165</v>
      </c>
      <c r="AR37" s="343">
        <v>-40.5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6" t="s">
        <v>528</v>
      </c>
      <c r="AL38" s="1197"/>
      <c r="AM38" s="1197"/>
      <c r="AN38" s="1198"/>
      <c r="AO38" s="344" t="s">
        <v>509</v>
      </c>
      <c r="AP38" s="344" t="s">
        <v>509</v>
      </c>
      <c r="AQ38" s="345">
        <v>2</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6" t="s">
        <v>529</v>
      </c>
      <c r="AL39" s="1197"/>
      <c r="AM39" s="1197"/>
      <c r="AN39" s="1198"/>
      <c r="AO39" s="341">
        <v>-1533031</v>
      </c>
      <c r="AP39" s="341">
        <v>-17704</v>
      </c>
      <c r="AQ39" s="342">
        <v>-6367</v>
      </c>
      <c r="AR39" s="343">
        <v>178.1</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93" t="s">
        <v>530</v>
      </c>
      <c r="AL40" s="1194"/>
      <c r="AM40" s="1194"/>
      <c r="AN40" s="1195"/>
      <c r="AO40" s="341">
        <v>-2563803</v>
      </c>
      <c r="AP40" s="341">
        <v>-29608</v>
      </c>
      <c r="AQ40" s="342">
        <v>-28963</v>
      </c>
      <c r="AR40" s="343">
        <v>2.2000000000000002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9" t="s">
        <v>300</v>
      </c>
      <c r="AL41" s="1200"/>
      <c r="AM41" s="1200"/>
      <c r="AN41" s="1201"/>
      <c r="AO41" s="341">
        <v>-310615</v>
      </c>
      <c r="AP41" s="341">
        <v>-3587</v>
      </c>
      <c r="AQ41" s="342">
        <v>11478</v>
      </c>
      <c r="AR41" s="343">
        <v>-131.30000000000001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8" t="s">
        <v>499</v>
      </c>
      <c r="AN49" s="1190" t="s">
        <v>534</v>
      </c>
      <c r="AO49" s="1191"/>
      <c r="AP49" s="1191"/>
      <c r="AQ49" s="1191"/>
      <c r="AR49" s="119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9"/>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3080944</v>
      </c>
      <c r="AN51" s="363">
        <v>36044</v>
      </c>
      <c r="AO51" s="364">
        <v>30.3</v>
      </c>
      <c r="AP51" s="365">
        <v>47278</v>
      </c>
      <c r="AQ51" s="366">
        <v>-28.6</v>
      </c>
      <c r="AR51" s="367">
        <v>58.9</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1853085</v>
      </c>
      <c r="AN52" s="371">
        <v>21679</v>
      </c>
      <c r="AO52" s="372">
        <v>74.3</v>
      </c>
      <c r="AP52" s="373">
        <v>24096</v>
      </c>
      <c r="AQ52" s="374">
        <v>-24.3</v>
      </c>
      <c r="AR52" s="375">
        <v>98.6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1941666</v>
      </c>
      <c r="AN53" s="363">
        <v>22727</v>
      </c>
      <c r="AO53" s="364">
        <v>-36.9</v>
      </c>
      <c r="AP53" s="365">
        <v>44504</v>
      </c>
      <c r="AQ53" s="366">
        <v>-5.9</v>
      </c>
      <c r="AR53" s="367">
        <v>-31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1816849</v>
      </c>
      <c r="AN54" s="371">
        <v>21266</v>
      </c>
      <c r="AO54" s="372">
        <v>-1.9</v>
      </c>
      <c r="AP54" s="373">
        <v>25876</v>
      </c>
      <c r="AQ54" s="374">
        <v>7.4</v>
      </c>
      <c r="AR54" s="375">
        <v>-9.3000000000000007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2194983</v>
      </c>
      <c r="AN55" s="363">
        <v>25701</v>
      </c>
      <c r="AO55" s="364">
        <v>13.1</v>
      </c>
      <c r="AP55" s="365">
        <v>47820</v>
      </c>
      <c r="AQ55" s="366">
        <v>7.5</v>
      </c>
      <c r="AR55" s="367">
        <v>5.6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1440552</v>
      </c>
      <c r="AN56" s="371">
        <v>16868</v>
      </c>
      <c r="AO56" s="372">
        <v>-20.7</v>
      </c>
      <c r="AP56" s="373">
        <v>25855</v>
      </c>
      <c r="AQ56" s="374">
        <v>-0.1</v>
      </c>
      <c r="AR56" s="375">
        <v>-20.6</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1803446</v>
      </c>
      <c r="AN57" s="363">
        <v>21006</v>
      </c>
      <c r="AO57" s="364">
        <v>-18.3</v>
      </c>
      <c r="AP57" s="365">
        <v>41934</v>
      </c>
      <c r="AQ57" s="366">
        <v>-12.3</v>
      </c>
      <c r="AR57" s="367">
        <v>-6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1154622</v>
      </c>
      <c r="AN58" s="371">
        <v>13449</v>
      </c>
      <c r="AO58" s="372">
        <v>-20.3</v>
      </c>
      <c r="AP58" s="373">
        <v>23352</v>
      </c>
      <c r="AQ58" s="374">
        <v>-9.6999999999999993</v>
      </c>
      <c r="AR58" s="375">
        <v>-10.6</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2200433</v>
      </c>
      <c r="AN59" s="363">
        <v>25411</v>
      </c>
      <c r="AO59" s="364">
        <v>21</v>
      </c>
      <c r="AP59" s="365">
        <v>45588</v>
      </c>
      <c r="AQ59" s="366">
        <v>8.6999999999999993</v>
      </c>
      <c r="AR59" s="367">
        <v>12.3</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1332733</v>
      </c>
      <c r="AN60" s="371">
        <v>15391</v>
      </c>
      <c r="AO60" s="372">
        <v>14.4</v>
      </c>
      <c r="AP60" s="373">
        <v>24150</v>
      </c>
      <c r="AQ60" s="374">
        <v>3.4</v>
      </c>
      <c r="AR60" s="375">
        <v>11</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2244294</v>
      </c>
      <c r="AN61" s="378">
        <v>26178</v>
      </c>
      <c r="AO61" s="379">
        <v>1.8</v>
      </c>
      <c r="AP61" s="380">
        <v>45425</v>
      </c>
      <c r="AQ61" s="381">
        <v>-6.1</v>
      </c>
      <c r="AR61" s="367">
        <v>7.9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1519568</v>
      </c>
      <c r="AN62" s="371">
        <v>17731</v>
      </c>
      <c r="AO62" s="372">
        <v>9.1999999999999993</v>
      </c>
      <c r="AP62" s="373">
        <v>24666</v>
      </c>
      <c r="AQ62" s="374">
        <v>-4.7</v>
      </c>
      <c r="AR62" s="375">
        <v>13.9</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SpkX//G1eXtWCqRxxpQL00VdVTtHrG1iP+lDAP6Sa0h7L86x6ddXH7UsOgudct9p3wIOK4Us6+kPzoTWudFtUg==" saltValue="r4rFeSbsE8FJUOBmQosC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20" spans="125:125" ht="13.5" hidden="1" customHeight="1" x14ac:dyDescent="0.15"/>
    <row r="121" spans="125:125" ht="13.5" hidden="1" customHeight="1" x14ac:dyDescent="0.15">
      <c r="DU121" s="289"/>
    </row>
  </sheetData>
  <sheetProtection algorithmName="SHA-512" hashValue="SV+iEOudro1aNERLl1Ijp5Ts/vaa++DiNb/dPhyksxa3+mUujfvTNYPhOkavYNuF4t/OIt5ocBeqULdJRSnsHQ==" saltValue="Y8E1CQa+90dfauxcktMa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1" zoomScaleNormal="100" zoomScaleSheetLayoutView="55" workbookViewId="0">
      <selection activeCell="D1" sqref="A1:XFD1"/>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sheetData>
  <sheetProtection algorithmName="SHA-512" hashValue="8o2Los5P1xRnK4z+CzvxWG1dKprSSz9CObgWfRUMN8DW3tSDTLSEdTNFL6D2/IZwdJuQjuJ69crkd0W7JDV1eg==" saltValue="3XklEpNF3SGeyilagCOM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2" t="s">
        <v>3</v>
      </c>
      <c r="D47" s="1202"/>
      <c r="E47" s="1203"/>
      <c r="F47" s="11">
        <v>31.87</v>
      </c>
      <c r="G47" s="12">
        <v>29.99</v>
      </c>
      <c r="H47" s="12">
        <v>25.7</v>
      </c>
      <c r="I47" s="12">
        <v>24.76</v>
      </c>
      <c r="J47" s="13">
        <v>27.3</v>
      </c>
    </row>
    <row r="48" spans="2:10" ht="57.75" customHeight="1" x14ac:dyDescent="0.15">
      <c r="B48" s="14"/>
      <c r="C48" s="1204" t="s">
        <v>4</v>
      </c>
      <c r="D48" s="1204"/>
      <c r="E48" s="1205"/>
      <c r="F48" s="15">
        <v>1.85</v>
      </c>
      <c r="G48" s="16">
        <v>1.48</v>
      </c>
      <c r="H48" s="16">
        <v>1.0900000000000001</v>
      </c>
      <c r="I48" s="16">
        <v>2.15</v>
      </c>
      <c r="J48" s="17">
        <v>1.05</v>
      </c>
    </row>
    <row r="49" spans="2:10" ht="57.75" customHeight="1" thickBot="1" x14ac:dyDescent="0.2">
      <c r="B49" s="18"/>
      <c r="C49" s="1206" t="s">
        <v>5</v>
      </c>
      <c r="D49" s="1206"/>
      <c r="E49" s="1207"/>
      <c r="F49" s="19">
        <v>4.1399999999999997</v>
      </c>
      <c r="G49" s="20">
        <v>2.86</v>
      </c>
      <c r="H49" s="20" t="s">
        <v>555</v>
      </c>
      <c r="I49" s="20" t="s">
        <v>556</v>
      </c>
      <c r="J49" s="21">
        <v>1.46</v>
      </c>
    </row>
    <row r="50" spans="2:10" ht="13.5" customHeight="1" x14ac:dyDescent="0.15"/>
  </sheetData>
  <sheetProtection algorithmName="SHA-512" hashValue="QwGBfYVdiqKl/DsUg6nLlEr68HkHszlZP3f/k4FecQGQw8DunTVJ2SaSI+DlyttXnHP9V5QavKTUOT6TbuTjCA==" saltValue="c288ac2fyff1yEpQLtCL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4" t="s">
        <v>557</v>
      </c>
      <c r="D34" s="1214"/>
      <c r="E34" s="1215"/>
      <c r="F34" s="32">
        <v>16.39</v>
      </c>
      <c r="G34" s="33">
        <v>16.41</v>
      </c>
      <c r="H34" s="33">
        <v>16.75</v>
      </c>
      <c r="I34" s="33">
        <v>17.86</v>
      </c>
      <c r="J34" s="34">
        <v>19.329999999999998</v>
      </c>
      <c r="K34" s="22"/>
      <c r="L34" s="22"/>
      <c r="M34" s="22"/>
      <c r="N34" s="22"/>
      <c r="O34" s="22"/>
      <c r="P34" s="22"/>
    </row>
    <row r="35" spans="1:16" ht="39" customHeight="1" x14ac:dyDescent="0.15">
      <c r="A35" s="22"/>
      <c r="B35" s="35"/>
      <c r="C35" s="1208" t="s">
        <v>558</v>
      </c>
      <c r="D35" s="1209"/>
      <c r="E35" s="1210"/>
      <c r="F35" s="36" t="s">
        <v>509</v>
      </c>
      <c r="G35" s="37" t="s">
        <v>509</v>
      </c>
      <c r="H35" s="37">
        <v>2.1</v>
      </c>
      <c r="I35" s="37">
        <v>2.58</v>
      </c>
      <c r="J35" s="38">
        <v>2.74</v>
      </c>
      <c r="K35" s="22"/>
      <c r="L35" s="22"/>
      <c r="M35" s="22"/>
      <c r="N35" s="22"/>
      <c r="O35" s="22"/>
      <c r="P35" s="22"/>
    </row>
    <row r="36" spans="1:16" ht="39" customHeight="1" x14ac:dyDescent="0.15">
      <c r="A36" s="22"/>
      <c r="B36" s="35"/>
      <c r="C36" s="1208" t="s">
        <v>559</v>
      </c>
      <c r="D36" s="1209"/>
      <c r="E36" s="1210"/>
      <c r="F36" s="36">
        <v>1.84</v>
      </c>
      <c r="G36" s="37">
        <v>1.47</v>
      </c>
      <c r="H36" s="37">
        <v>1.08</v>
      </c>
      <c r="I36" s="37">
        <v>2.14</v>
      </c>
      <c r="J36" s="38">
        <v>1.04</v>
      </c>
      <c r="K36" s="22"/>
      <c r="L36" s="22"/>
      <c r="M36" s="22"/>
      <c r="N36" s="22"/>
      <c r="O36" s="22"/>
      <c r="P36" s="22"/>
    </row>
    <row r="37" spans="1:16" ht="39" customHeight="1" x14ac:dyDescent="0.15">
      <c r="A37" s="22"/>
      <c r="B37" s="35"/>
      <c r="C37" s="1208" t="s">
        <v>560</v>
      </c>
      <c r="D37" s="1209"/>
      <c r="E37" s="1210"/>
      <c r="F37" s="36">
        <v>0.66</v>
      </c>
      <c r="G37" s="37">
        <v>1.5</v>
      </c>
      <c r="H37" s="37">
        <v>1.87</v>
      </c>
      <c r="I37" s="37">
        <v>0.21</v>
      </c>
      <c r="J37" s="38">
        <v>0.37</v>
      </c>
      <c r="K37" s="22"/>
      <c r="L37" s="22"/>
      <c r="M37" s="22"/>
      <c r="N37" s="22"/>
      <c r="O37" s="22"/>
      <c r="P37" s="22"/>
    </row>
    <row r="38" spans="1:16" ht="39" customHeight="1" x14ac:dyDescent="0.15">
      <c r="A38" s="22"/>
      <c r="B38" s="35"/>
      <c r="C38" s="1208" t="s">
        <v>561</v>
      </c>
      <c r="D38" s="1209"/>
      <c r="E38" s="1210"/>
      <c r="F38" s="36">
        <v>0.2</v>
      </c>
      <c r="G38" s="37">
        <v>0.37</v>
      </c>
      <c r="H38" s="37">
        <v>0.22</v>
      </c>
      <c r="I38" s="37">
        <v>0.25</v>
      </c>
      <c r="J38" s="38">
        <v>0.24</v>
      </c>
      <c r="K38" s="22"/>
      <c r="L38" s="22"/>
      <c r="M38" s="22"/>
      <c r="N38" s="22"/>
      <c r="O38" s="22"/>
      <c r="P38" s="22"/>
    </row>
    <row r="39" spans="1:16" ht="39" customHeight="1" x14ac:dyDescent="0.15">
      <c r="A39" s="22"/>
      <c r="B39" s="35"/>
      <c r="C39" s="1208" t="s">
        <v>562</v>
      </c>
      <c r="D39" s="1209"/>
      <c r="E39" s="1210"/>
      <c r="F39" s="36">
        <v>0.91</v>
      </c>
      <c r="G39" s="37">
        <v>1.94</v>
      </c>
      <c r="H39" s="37">
        <v>2.72</v>
      </c>
      <c r="I39" s="37">
        <v>0.15</v>
      </c>
      <c r="J39" s="38">
        <v>0.09</v>
      </c>
      <c r="K39" s="22"/>
      <c r="L39" s="22"/>
      <c r="M39" s="22"/>
      <c r="N39" s="22"/>
      <c r="O39" s="22"/>
      <c r="P39" s="22"/>
    </row>
    <row r="40" spans="1:16" ht="39" customHeight="1" x14ac:dyDescent="0.15">
      <c r="A40" s="22"/>
      <c r="B40" s="35"/>
      <c r="C40" s="1208" t="s">
        <v>563</v>
      </c>
      <c r="D40" s="1209"/>
      <c r="E40" s="1210"/>
      <c r="F40" s="36">
        <v>0</v>
      </c>
      <c r="G40" s="37">
        <v>0</v>
      </c>
      <c r="H40" s="37">
        <v>0</v>
      </c>
      <c r="I40" s="37">
        <v>0</v>
      </c>
      <c r="J40" s="38">
        <v>0</v>
      </c>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564</v>
      </c>
      <c r="D42" s="1209"/>
      <c r="E42" s="1210"/>
      <c r="F42" s="36" t="s">
        <v>509</v>
      </c>
      <c r="G42" s="37" t="s">
        <v>509</v>
      </c>
      <c r="H42" s="37" t="s">
        <v>509</v>
      </c>
      <c r="I42" s="37" t="s">
        <v>509</v>
      </c>
      <c r="J42" s="38" t="s">
        <v>509</v>
      </c>
      <c r="K42" s="22"/>
      <c r="L42" s="22"/>
      <c r="M42" s="22"/>
      <c r="N42" s="22"/>
      <c r="O42" s="22"/>
      <c r="P42" s="22"/>
    </row>
    <row r="43" spans="1:16" ht="39" customHeight="1" thickBot="1" x14ac:dyDescent="0.2">
      <c r="A43" s="22"/>
      <c r="B43" s="40"/>
      <c r="C43" s="1211" t="s">
        <v>565</v>
      </c>
      <c r="D43" s="1212"/>
      <c r="E43" s="1213"/>
      <c r="F43" s="41">
        <v>0.09</v>
      </c>
      <c r="G43" s="42">
        <v>0.85</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AUqx3uopA9JSx3uAMSh+XWuBS1/XMoTAaOzrhojj+kERTIuq9XvyJqHeTNUG1jq3MRPCsymYW4YK4bvp3lMLw==" saltValue="fdzEKECwCMNvny4sha2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3049</v>
      </c>
      <c r="L45" s="60">
        <v>2617</v>
      </c>
      <c r="M45" s="60">
        <v>2595</v>
      </c>
      <c r="N45" s="60">
        <v>2497</v>
      </c>
      <c r="O45" s="61">
        <v>2098</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509</v>
      </c>
      <c r="L46" s="64" t="s">
        <v>509</v>
      </c>
      <c r="M46" s="64" t="s">
        <v>509</v>
      </c>
      <c r="N46" s="64" t="s">
        <v>509</v>
      </c>
      <c r="O46" s="65" t="s">
        <v>509</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509</v>
      </c>
      <c r="L47" s="64" t="s">
        <v>509</v>
      </c>
      <c r="M47" s="64" t="s">
        <v>509</v>
      </c>
      <c r="N47" s="64" t="s">
        <v>509</v>
      </c>
      <c r="O47" s="65" t="s">
        <v>509</v>
      </c>
      <c r="P47" s="48"/>
      <c r="Q47" s="48"/>
      <c r="R47" s="48"/>
      <c r="S47" s="48"/>
      <c r="T47" s="48"/>
      <c r="U47" s="48"/>
    </row>
    <row r="48" spans="1:21" ht="30.75" customHeight="1" x14ac:dyDescent="0.15">
      <c r="A48" s="48"/>
      <c r="B48" s="1218"/>
      <c r="C48" s="1219"/>
      <c r="D48" s="62"/>
      <c r="E48" s="1224" t="s">
        <v>15</v>
      </c>
      <c r="F48" s="1224"/>
      <c r="G48" s="1224"/>
      <c r="H48" s="1224"/>
      <c r="I48" s="1224"/>
      <c r="J48" s="1225"/>
      <c r="K48" s="63">
        <v>1580</v>
      </c>
      <c r="L48" s="64">
        <v>1943</v>
      </c>
      <c r="M48" s="64">
        <v>1706</v>
      </c>
      <c r="N48" s="64">
        <v>1636</v>
      </c>
      <c r="O48" s="65">
        <v>1628</v>
      </c>
      <c r="P48" s="48"/>
      <c r="Q48" s="48"/>
      <c r="R48" s="48"/>
      <c r="S48" s="48"/>
      <c r="T48" s="48"/>
      <c r="U48" s="48"/>
    </row>
    <row r="49" spans="1:21" ht="30.75" customHeight="1" x14ac:dyDescent="0.15">
      <c r="A49" s="48"/>
      <c r="B49" s="1218"/>
      <c r="C49" s="1219"/>
      <c r="D49" s="62"/>
      <c r="E49" s="1224" t="s">
        <v>16</v>
      </c>
      <c r="F49" s="1224"/>
      <c r="G49" s="1224"/>
      <c r="H49" s="1224"/>
      <c r="I49" s="1224"/>
      <c r="J49" s="1225"/>
      <c r="K49" s="63" t="s">
        <v>509</v>
      </c>
      <c r="L49" s="64" t="s">
        <v>509</v>
      </c>
      <c r="M49" s="64" t="s">
        <v>509</v>
      </c>
      <c r="N49" s="64" t="s">
        <v>509</v>
      </c>
      <c r="O49" s="65" t="s">
        <v>509</v>
      </c>
      <c r="P49" s="48"/>
      <c r="Q49" s="48"/>
      <c r="R49" s="48"/>
      <c r="S49" s="48"/>
      <c r="T49" s="48"/>
      <c r="U49" s="48"/>
    </row>
    <row r="50" spans="1:21" ht="30.75" customHeight="1" x14ac:dyDescent="0.15">
      <c r="A50" s="48"/>
      <c r="B50" s="1218"/>
      <c r="C50" s="1219"/>
      <c r="D50" s="62"/>
      <c r="E50" s="1224" t="s">
        <v>17</v>
      </c>
      <c r="F50" s="1224"/>
      <c r="G50" s="1224"/>
      <c r="H50" s="1224"/>
      <c r="I50" s="1224"/>
      <c r="J50" s="1225"/>
      <c r="K50" s="63">
        <v>9</v>
      </c>
      <c r="L50" s="64">
        <v>8</v>
      </c>
      <c r="M50" s="64">
        <v>8</v>
      </c>
      <c r="N50" s="64">
        <v>60</v>
      </c>
      <c r="O50" s="65">
        <v>60</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509</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4004</v>
      </c>
      <c r="L52" s="64">
        <v>4047</v>
      </c>
      <c r="M52" s="64">
        <v>4054</v>
      </c>
      <c r="N52" s="64">
        <v>4007</v>
      </c>
      <c r="O52" s="65">
        <v>4097</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634</v>
      </c>
      <c r="L53" s="69">
        <v>521</v>
      </c>
      <c r="M53" s="69">
        <v>255</v>
      </c>
      <c r="N53" s="69">
        <v>186</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2" t="s">
        <v>25</v>
      </c>
      <c r="C57" s="1233"/>
      <c r="D57" s="1236" t="s">
        <v>26</v>
      </c>
      <c r="E57" s="1237"/>
      <c r="F57" s="1237"/>
      <c r="G57" s="1237"/>
      <c r="H57" s="1237"/>
      <c r="I57" s="1237"/>
      <c r="J57" s="1238"/>
      <c r="K57" s="83" t="s">
        <v>509</v>
      </c>
      <c r="L57" s="84" t="s">
        <v>509</v>
      </c>
      <c r="M57" s="84" t="s">
        <v>509</v>
      </c>
      <c r="N57" s="84" t="s">
        <v>509</v>
      </c>
      <c r="O57" s="85" t="s">
        <v>509</v>
      </c>
    </row>
    <row r="58" spans="1:21" ht="31.5" customHeight="1" thickBot="1" x14ac:dyDescent="0.2">
      <c r="B58" s="1234"/>
      <c r="C58" s="1235"/>
      <c r="D58" s="1239" t="s">
        <v>27</v>
      </c>
      <c r="E58" s="1240"/>
      <c r="F58" s="1240"/>
      <c r="G58" s="1240"/>
      <c r="H58" s="1240"/>
      <c r="I58" s="1240"/>
      <c r="J58" s="1241"/>
      <c r="K58" s="86" t="s">
        <v>509</v>
      </c>
      <c r="L58" s="87" t="s">
        <v>509</v>
      </c>
      <c r="M58" s="87" t="s">
        <v>509</v>
      </c>
      <c r="N58" s="87" t="s">
        <v>509</v>
      </c>
      <c r="O58" s="88" t="s">
        <v>509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RCdTYBgcqmIS7copHiSM7MDBi+wf/zMepPFSI3jzl22UO8NSTd4qfQnKiB6U+7NfCURPnamKwYeEZUiPnJZg==" saltValue="W8zl5R3+4NiQ1bE5vuKt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42" t="s">
        <v>30</v>
      </c>
      <c r="C41" s="1243"/>
      <c r="D41" s="102"/>
      <c r="E41" s="1248" t="s">
        <v>31</v>
      </c>
      <c r="F41" s="1248"/>
      <c r="G41" s="1248"/>
      <c r="H41" s="1249"/>
      <c r="I41" s="103">
        <v>23545</v>
      </c>
      <c r="J41" s="104">
        <v>21706</v>
      </c>
      <c r="K41" s="104">
        <v>20197</v>
      </c>
      <c r="L41" s="104">
        <v>18531</v>
      </c>
      <c r="M41" s="105">
        <v>17888</v>
      </c>
    </row>
    <row r="42" spans="2:13" ht="27.75" customHeight="1" x14ac:dyDescent="0.15">
      <c r="B42" s="1244"/>
      <c r="C42" s="1245"/>
      <c r="D42" s="106"/>
      <c r="E42" s="1250" t="s">
        <v>32</v>
      </c>
      <c r="F42" s="1250"/>
      <c r="G42" s="1250"/>
      <c r="H42" s="1251"/>
      <c r="I42" s="107">
        <v>91</v>
      </c>
      <c r="J42" s="108">
        <v>82</v>
      </c>
      <c r="K42" s="108">
        <v>863</v>
      </c>
      <c r="L42" s="108">
        <v>531</v>
      </c>
      <c r="M42" s="109">
        <v>467</v>
      </c>
    </row>
    <row r="43" spans="2:13" ht="27.75" customHeight="1" x14ac:dyDescent="0.15">
      <c r="B43" s="1244"/>
      <c r="C43" s="1245"/>
      <c r="D43" s="106"/>
      <c r="E43" s="1250" t="s">
        <v>33</v>
      </c>
      <c r="F43" s="1250"/>
      <c r="G43" s="1250"/>
      <c r="H43" s="1251"/>
      <c r="I43" s="107">
        <v>17953</v>
      </c>
      <c r="J43" s="108">
        <v>18187</v>
      </c>
      <c r="K43" s="108">
        <v>18553</v>
      </c>
      <c r="L43" s="108">
        <v>17950</v>
      </c>
      <c r="M43" s="109">
        <v>16398</v>
      </c>
    </row>
    <row r="44" spans="2:13" ht="27.75" customHeight="1" x14ac:dyDescent="0.15">
      <c r="B44" s="1244"/>
      <c r="C44" s="1245"/>
      <c r="D44" s="106"/>
      <c r="E44" s="1250" t="s">
        <v>34</v>
      </c>
      <c r="F44" s="1250"/>
      <c r="G44" s="1250"/>
      <c r="H44" s="1251"/>
      <c r="I44" s="107" t="s">
        <v>509</v>
      </c>
      <c r="J44" s="108" t="s">
        <v>509</v>
      </c>
      <c r="K44" s="108" t="s">
        <v>509</v>
      </c>
      <c r="L44" s="108" t="s">
        <v>509</v>
      </c>
      <c r="M44" s="109" t="s">
        <v>509</v>
      </c>
    </row>
    <row r="45" spans="2:13" ht="27.75" customHeight="1" x14ac:dyDescent="0.15">
      <c r="B45" s="1244"/>
      <c r="C45" s="1245"/>
      <c r="D45" s="106"/>
      <c r="E45" s="1250" t="s">
        <v>35</v>
      </c>
      <c r="F45" s="1250"/>
      <c r="G45" s="1250"/>
      <c r="H45" s="1251"/>
      <c r="I45" s="107">
        <v>4625</v>
      </c>
      <c r="J45" s="108">
        <v>4534</v>
      </c>
      <c r="K45" s="108">
        <v>4398</v>
      </c>
      <c r="L45" s="108">
        <v>4233</v>
      </c>
      <c r="M45" s="109">
        <v>4411</v>
      </c>
    </row>
    <row r="46" spans="2:13" ht="27.75" customHeight="1" x14ac:dyDescent="0.15">
      <c r="B46" s="1244"/>
      <c r="C46" s="1245"/>
      <c r="D46" s="110"/>
      <c r="E46" s="1250" t="s">
        <v>36</v>
      </c>
      <c r="F46" s="1250"/>
      <c r="G46" s="1250"/>
      <c r="H46" s="1251"/>
      <c r="I46" s="107" t="s">
        <v>509</v>
      </c>
      <c r="J46" s="108">
        <v>17</v>
      </c>
      <c r="K46" s="108">
        <v>14</v>
      </c>
      <c r="L46" s="108">
        <v>13</v>
      </c>
      <c r="M46" s="109">
        <v>14</v>
      </c>
    </row>
    <row r="47" spans="2:13" ht="27.75" customHeight="1" x14ac:dyDescent="0.15">
      <c r="B47" s="1244"/>
      <c r="C47" s="1245"/>
      <c r="D47" s="111"/>
      <c r="E47" s="1252" t="s">
        <v>37</v>
      </c>
      <c r="F47" s="1253"/>
      <c r="G47" s="1253"/>
      <c r="H47" s="1254"/>
      <c r="I47" s="107" t="s">
        <v>509</v>
      </c>
      <c r="J47" s="108" t="s">
        <v>509</v>
      </c>
      <c r="K47" s="108" t="s">
        <v>509</v>
      </c>
      <c r="L47" s="108" t="s">
        <v>509</v>
      </c>
      <c r="M47" s="109" t="s">
        <v>509</v>
      </c>
    </row>
    <row r="48" spans="2:13" ht="27.75" customHeight="1" x14ac:dyDescent="0.15">
      <c r="B48" s="1244"/>
      <c r="C48" s="1245"/>
      <c r="D48" s="106"/>
      <c r="E48" s="1250" t="s">
        <v>38</v>
      </c>
      <c r="F48" s="1250"/>
      <c r="G48" s="1250"/>
      <c r="H48" s="1251"/>
      <c r="I48" s="107" t="s">
        <v>509</v>
      </c>
      <c r="J48" s="108" t="s">
        <v>509</v>
      </c>
      <c r="K48" s="108" t="s">
        <v>509</v>
      </c>
      <c r="L48" s="108" t="s">
        <v>509</v>
      </c>
      <c r="M48" s="109" t="s">
        <v>509</v>
      </c>
    </row>
    <row r="49" spans="2:13" ht="27.75" customHeight="1" x14ac:dyDescent="0.15">
      <c r="B49" s="1246"/>
      <c r="C49" s="1247"/>
      <c r="D49" s="106"/>
      <c r="E49" s="1250" t="s">
        <v>39</v>
      </c>
      <c r="F49" s="1250"/>
      <c r="G49" s="1250"/>
      <c r="H49" s="1251"/>
      <c r="I49" s="107" t="s">
        <v>509</v>
      </c>
      <c r="J49" s="108" t="s">
        <v>509</v>
      </c>
      <c r="K49" s="108" t="s">
        <v>509</v>
      </c>
      <c r="L49" s="108" t="s">
        <v>509</v>
      </c>
      <c r="M49" s="109" t="s">
        <v>509</v>
      </c>
    </row>
    <row r="50" spans="2:13" ht="27.75" customHeight="1" x14ac:dyDescent="0.15">
      <c r="B50" s="1255" t="s">
        <v>40</v>
      </c>
      <c r="C50" s="1256"/>
      <c r="D50" s="112"/>
      <c r="E50" s="1250" t="s">
        <v>41</v>
      </c>
      <c r="F50" s="1250"/>
      <c r="G50" s="1250"/>
      <c r="H50" s="1251"/>
      <c r="I50" s="107">
        <v>15249</v>
      </c>
      <c r="J50" s="108">
        <v>15008</v>
      </c>
      <c r="K50" s="108">
        <v>14567</v>
      </c>
      <c r="L50" s="108">
        <v>14854</v>
      </c>
      <c r="M50" s="109">
        <v>15289</v>
      </c>
    </row>
    <row r="51" spans="2:13" ht="27.75" customHeight="1" x14ac:dyDescent="0.15">
      <c r="B51" s="1244"/>
      <c r="C51" s="1245"/>
      <c r="D51" s="106"/>
      <c r="E51" s="1250" t="s">
        <v>42</v>
      </c>
      <c r="F51" s="1250"/>
      <c r="G51" s="1250"/>
      <c r="H51" s="1251"/>
      <c r="I51" s="107">
        <v>14479</v>
      </c>
      <c r="J51" s="108">
        <v>13890</v>
      </c>
      <c r="K51" s="108">
        <v>14554</v>
      </c>
      <c r="L51" s="108">
        <v>14674</v>
      </c>
      <c r="M51" s="109">
        <v>14801</v>
      </c>
    </row>
    <row r="52" spans="2:13" ht="27.75" customHeight="1" x14ac:dyDescent="0.15">
      <c r="B52" s="1246"/>
      <c r="C52" s="1247"/>
      <c r="D52" s="106"/>
      <c r="E52" s="1250" t="s">
        <v>43</v>
      </c>
      <c r="F52" s="1250"/>
      <c r="G52" s="1250"/>
      <c r="H52" s="1251"/>
      <c r="I52" s="107">
        <v>32048</v>
      </c>
      <c r="J52" s="108">
        <v>31142</v>
      </c>
      <c r="K52" s="108">
        <v>29431</v>
      </c>
      <c r="L52" s="108">
        <v>27974</v>
      </c>
      <c r="M52" s="109">
        <v>26769</v>
      </c>
    </row>
    <row r="53" spans="2:13" ht="27.75" customHeight="1" thickBot="1" x14ac:dyDescent="0.2">
      <c r="B53" s="1257" t="s">
        <v>44</v>
      </c>
      <c r="C53" s="1258"/>
      <c r="D53" s="113"/>
      <c r="E53" s="1259" t="s">
        <v>45</v>
      </c>
      <c r="F53" s="1259"/>
      <c r="G53" s="1259"/>
      <c r="H53" s="1260"/>
      <c r="I53" s="114">
        <v>-15561</v>
      </c>
      <c r="J53" s="115">
        <v>-15512</v>
      </c>
      <c r="K53" s="115">
        <v>-14527</v>
      </c>
      <c r="L53" s="115">
        <v>-16245</v>
      </c>
      <c r="M53" s="116">
        <v>-17679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fBmxloEt3aD2PLqwcHG3B7pSK6ggDirsw8mxuTJ0fPIkRSEwqoVLg6ih9QJ5644lXP+014oxhvluesa27J1Jg==" saltValue="TwhbSEGHxHZzf0lDWj/I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9" t="s">
        <v>48</v>
      </c>
      <c r="D55" s="1269"/>
      <c r="E55" s="1270"/>
      <c r="F55" s="128">
        <v>5059</v>
      </c>
      <c r="G55" s="128">
        <v>4667</v>
      </c>
      <c r="H55" s="129">
        <v>5150</v>
      </c>
    </row>
    <row r="56" spans="2:8" ht="52.5" customHeight="1" x14ac:dyDescent="0.15">
      <c r="B56" s="130"/>
      <c r="C56" s="1271" t="s">
        <v>49</v>
      </c>
      <c r="D56" s="1271"/>
      <c r="E56" s="1272"/>
      <c r="F56" s="131">
        <v>4056</v>
      </c>
      <c r="G56" s="131">
        <v>3059</v>
      </c>
      <c r="H56" s="132">
        <v>3062</v>
      </c>
    </row>
    <row r="57" spans="2:8" ht="53.25" customHeight="1" x14ac:dyDescent="0.15">
      <c r="B57" s="130"/>
      <c r="C57" s="1273" t="s">
        <v>50</v>
      </c>
      <c r="D57" s="1273"/>
      <c r="E57" s="1274"/>
      <c r="F57" s="133">
        <v>5057</v>
      </c>
      <c r="G57" s="133">
        <v>5065</v>
      </c>
      <c r="H57" s="134">
        <v>5069</v>
      </c>
    </row>
    <row r="58" spans="2:8" ht="45.75" customHeight="1" x14ac:dyDescent="0.15">
      <c r="B58" s="135"/>
      <c r="C58" s="1261" t="s">
        <v>573</v>
      </c>
      <c r="D58" s="1262"/>
      <c r="E58" s="1263"/>
      <c r="F58" s="136">
        <v>4702</v>
      </c>
      <c r="G58" s="384">
        <v>4704</v>
      </c>
      <c r="H58" s="385">
        <v>4707</v>
      </c>
    </row>
    <row r="59" spans="2:8" ht="45.75" customHeight="1" x14ac:dyDescent="0.15">
      <c r="B59" s="135"/>
      <c r="C59" s="1261" t="s">
        <v>574</v>
      </c>
      <c r="D59" s="1262"/>
      <c r="E59" s="1263"/>
      <c r="F59" s="136">
        <v>113</v>
      </c>
      <c r="G59" s="384">
        <v>118</v>
      </c>
      <c r="H59" s="385">
        <v>102</v>
      </c>
    </row>
    <row r="60" spans="2:8" ht="45.75" customHeight="1" x14ac:dyDescent="0.15">
      <c r="B60" s="135"/>
      <c r="C60" s="1261" t="s">
        <v>575</v>
      </c>
      <c r="D60" s="1262"/>
      <c r="E60" s="1263"/>
      <c r="F60" s="136">
        <v>100</v>
      </c>
      <c r="G60" s="384">
        <v>100</v>
      </c>
      <c r="H60" s="385">
        <v>100</v>
      </c>
    </row>
    <row r="61" spans="2:8" ht="45.75" customHeight="1" x14ac:dyDescent="0.15">
      <c r="B61" s="135"/>
      <c r="C61" s="1261" t="s">
        <v>576</v>
      </c>
      <c r="D61" s="1262"/>
      <c r="E61" s="1263"/>
      <c r="F61" s="136">
        <v>95</v>
      </c>
      <c r="G61" s="384">
        <v>94</v>
      </c>
      <c r="H61" s="385">
        <v>94</v>
      </c>
    </row>
    <row r="62" spans="2:8" ht="45.75" customHeight="1" thickBot="1" x14ac:dyDescent="0.2">
      <c r="B62" s="137"/>
      <c r="C62" s="1264" t="s">
        <v>577</v>
      </c>
      <c r="D62" s="1265"/>
      <c r="E62" s="1266"/>
      <c r="F62" s="138">
        <v>45</v>
      </c>
      <c r="G62" s="384">
        <v>46</v>
      </c>
      <c r="H62" s="385">
        <v>45</v>
      </c>
    </row>
    <row r="63" spans="2:8" ht="52.5" customHeight="1" thickBot="1" x14ac:dyDescent="0.2">
      <c r="B63" s="139"/>
      <c r="C63" s="1267" t="s">
        <v>51</v>
      </c>
      <c r="D63" s="1267"/>
      <c r="E63" s="1268"/>
      <c r="F63" s="140">
        <v>14172</v>
      </c>
      <c r="G63" s="140">
        <v>12791</v>
      </c>
      <c r="H63" s="141">
        <v>13281</v>
      </c>
    </row>
    <row r="64" spans="2:8" ht="15" customHeight="1" x14ac:dyDescent="0.15"/>
  </sheetData>
  <sheetProtection algorithmName="SHA-512" hashValue="Vl1ULmQpSe0QyuEFv9jE27qbohk6GHPsEOfmi1c2qi5XapEFDe63WjL5wkOBKkIAF9GLg6dYTdt79nRYXmYKkw==" saltValue="XUMeo+uTSX7AOtJPj7KU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36044</v>
      </c>
      <c r="E3" s="160"/>
      <c r="F3" s="161">
        <v>47278</v>
      </c>
      <c r="G3" s="162"/>
      <c r="H3" s="163"/>
    </row>
    <row r="4" spans="1:8" x14ac:dyDescent="0.15">
      <c r="A4" s="164"/>
      <c r="B4" s="165"/>
      <c r="C4" s="166"/>
      <c r="D4" s="167">
        <v>21679</v>
      </c>
      <c r="E4" s="168"/>
      <c r="F4" s="169">
        <v>24096</v>
      </c>
      <c r="G4" s="170"/>
      <c r="H4" s="171"/>
    </row>
    <row r="5" spans="1:8" x14ac:dyDescent="0.15">
      <c r="A5" s="152" t="s">
        <v>542</v>
      </c>
      <c r="B5" s="157"/>
      <c r="C5" s="158"/>
      <c r="D5" s="159">
        <v>22727</v>
      </c>
      <c r="E5" s="160"/>
      <c r="F5" s="161">
        <v>44504</v>
      </c>
      <c r="G5" s="162"/>
      <c r="H5" s="163"/>
    </row>
    <row r="6" spans="1:8" x14ac:dyDescent="0.15">
      <c r="A6" s="164"/>
      <c r="B6" s="165"/>
      <c r="C6" s="166"/>
      <c r="D6" s="167">
        <v>21266</v>
      </c>
      <c r="E6" s="168"/>
      <c r="F6" s="169">
        <v>25876</v>
      </c>
      <c r="G6" s="170"/>
      <c r="H6" s="171"/>
    </row>
    <row r="7" spans="1:8" x14ac:dyDescent="0.15">
      <c r="A7" s="152" t="s">
        <v>543</v>
      </c>
      <c r="B7" s="157"/>
      <c r="C7" s="158"/>
      <c r="D7" s="159">
        <v>25701</v>
      </c>
      <c r="E7" s="160"/>
      <c r="F7" s="161">
        <v>47820</v>
      </c>
      <c r="G7" s="162"/>
      <c r="H7" s="163"/>
    </row>
    <row r="8" spans="1:8" x14ac:dyDescent="0.15">
      <c r="A8" s="164"/>
      <c r="B8" s="165"/>
      <c r="C8" s="166"/>
      <c r="D8" s="167">
        <v>16868</v>
      </c>
      <c r="E8" s="168"/>
      <c r="F8" s="169">
        <v>25855</v>
      </c>
      <c r="G8" s="170"/>
      <c r="H8" s="171"/>
    </row>
    <row r="9" spans="1:8" x14ac:dyDescent="0.15">
      <c r="A9" s="152" t="s">
        <v>544</v>
      </c>
      <c r="B9" s="157"/>
      <c r="C9" s="158"/>
      <c r="D9" s="159">
        <v>21006</v>
      </c>
      <c r="E9" s="160"/>
      <c r="F9" s="161">
        <v>41934</v>
      </c>
      <c r="G9" s="162"/>
      <c r="H9" s="163"/>
    </row>
    <row r="10" spans="1:8" x14ac:dyDescent="0.15">
      <c r="A10" s="164"/>
      <c r="B10" s="165"/>
      <c r="C10" s="166"/>
      <c r="D10" s="167">
        <v>13449</v>
      </c>
      <c r="E10" s="168"/>
      <c r="F10" s="169">
        <v>23352</v>
      </c>
      <c r="G10" s="170"/>
      <c r="H10" s="171"/>
    </row>
    <row r="11" spans="1:8" x14ac:dyDescent="0.15">
      <c r="A11" s="152" t="s">
        <v>545</v>
      </c>
      <c r="B11" s="157"/>
      <c r="C11" s="158"/>
      <c r="D11" s="159">
        <v>25411</v>
      </c>
      <c r="E11" s="160"/>
      <c r="F11" s="161">
        <v>45588</v>
      </c>
      <c r="G11" s="162"/>
      <c r="H11" s="163"/>
    </row>
    <row r="12" spans="1:8" x14ac:dyDescent="0.15">
      <c r="A12" s="164"/>
      <c r="B12" s="165"/>
      <c r="C12" s="172"/>
      <c r="D12" s="167">
        <v>15391</v>
      </c>
      <c r="E12" s="168"/>
      <c r="F12" s="169">
        <v>24150</v>
      </c>
      <c r="G12" s="170"/>
      <c r="H12" s="171"/>
    </row>
    <row r="13" spans="1:8" x14ac:dyDescent="0.15">
      <c r="A13" s="152"/>
      <c r="B13" s="157"/>
      <c r="C13" s="173"/>
      <c r="D13" s="174">
        <v>26178</v>
      </c>
      <c r="E13" s="175"/>
      <c r="F13" s="176">
        <v>45425</v>
      </c>
      <c r="G13" s="177"/>
      <c r="H13" s="163"/>
    </row>
    <row r="14" spans="1:8" x14ac:dyDescent="0.15">
      <c r="A14" s="164"/>
      <c r="B14" s="165"/>
      <c r="C14" s="166"/>
      <c r="D14" s="167">
        <v>17731</v>
      </c>
      <c r="E14" s="168"/>
      <c r="F14" s="169">
        <v>24666</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1.85</v>
      </c>
      <c r="C19" s="178">
        <f>ROUND(VALUE(SUBSTITUTE(実質収支比率等に係る経年分析!G$48,"▲","-")),2)</f>
        <v>1.48</v>
      </c>
      <c r="D19" s="178">
        <f>ROUND(VALUE(SUBSTITUTE(実質収支比率等に係る経年分析!H$48,"▲","-")),2)</f>
        <v>1.0900000000000001</v>
      </c>
      <c r="E19" s="178">
        <f>ROUND(VALUE(SUBSTITUTE(実質収支比率等に係る経年分析!I$48,"▲","-")),2)</f>
        <v>2.15</v>
      </c>
      <c r="F19" s="178">
        <f>ROUND(VALUE(SUBSTITUTE(実質収支比率等に係る経年分析!J$48,"▲","-")),2)</f>
        <v>1.05</v>
      </c>
    </row>
    <row r="20" spans="1:11" x14ac:dyDescent="0.15">
      <c r="A20" s="178" t="s">
        <v>55</v>
      </c>
      <c r="B20" s="178">
        <f>ROUND(VALUE(SUBSTITUTE(実質収支比率等に係る経年分析!F$47,"▲","-")),2)</f>
        <v>31.87</v>
      </c>
      <c r="C20" s="178">
        <f>ROUND(VALUE(SUBSTITUTE(実質収支比率等に係る経年分析!G$47,"▲","-")),2)</f>
        <v>29.99</v>
      </c>
      <c r="D20" s="178">
        <f>ROUND(VALUE(SUBSTITUTE(実質収支比率等に係る経年分析!H$47,"▲","-")),2)</f>
        <v>25.7</v>
      </c>
      <c r="E20" s="178">
        <f>ROUND(VALUE(SUBSTITUTE(実質収支比率等に係る経年分析!I$47,"▲","-")),2)</f>
        <v>24.76</v>
      </c>
      <c r="F20" s="178">
        <f>ROUND(VALUE(SUBSTITUTE(実質収支比率等に係る経年分析!J$47,"▲","-")),2)</f>
        <v>27.3</v>
      </c>
    </row>
    <row r="21" spans="1:11" x14ac:dyDescent="0.15">
      <c r="A21" s="178" t="s">
        <v>56</v>
      </c>
      <c r="B21" s="178">
        <f>IF(ISNUMBER(VALUE(SUBSTITUTE(実質収支比率等に係る経年分析!F$49,"▲","-"))),ROUND(VALUE(SUBSTITUTE(実質収支比率等に係る経年分析!F$49,"▲","-")),2),NA())</f>
        <v>4.1399999999999997</v>
      </c>
      <c r="C21" s="178">
        <f>IF(ISNUMBER(VALUE(SUBSTITUTE(実質収支比率等に係る経年分析!G$49,"▲","-"))),ROUND(VALUE(SUBSTITUTE(実質収支比率等に係る経年分析!G$49,"▲","-")),2),NA())</f>
        <v>2.86</v>
      </c>
      <c r="D21" s="178">
        <f>IF(ISNUMBER(VALUE(SUBSTITUTE(実質収支比率等に係る経年分析!H$49,"▲","-"))),ROUND(VALUE(SUBSTITUTE(実質収支比率等に係る経年分析!H$49,"▲","-")),2),NA())</f>
        <v>-2.2999999999999998</v>
      </c>
      <c r="E21" s="178">
        <f>IF(ISNUMBER(VALUE(SUBSTITUTE(実質収支比率等に係る経年分析!I$49,"▲","-"))),ROUND(VALUE(SUBSTITUTE(実質収支比率等に係る経年分析!I$49,"▲","-")),2),NA())</f>
        <v>-0.65</v>
      </c>
      <c r="F21" s="178">
        <f>IF(ISNUMBER(VALUE(SUBSTITUTE(実質収支比率等に係る経年分析!J$49,"▲","-"))),ROUND(VALUE(SUBSTITUTE(実質収支比率等に係る経年分析!J$49,"▲","-")),2),NA())</f>
        <v>1.46</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0.09</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0.85</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パートタイマー等退職金共済特別会計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国民健康保険特別会計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0.91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1.94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2.72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0.09</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0.37</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0.22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0.25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0.24</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0.66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1.87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0.21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0.37</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1.84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1.47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1.08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2.14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1.04</v>
      </c>
    </row>
    <row r="35" spans="1:16" x14ac:dyDescent="0.15">
      <c r="A35" s="179" t="str">
        <f>IF(連結実質赤字比率に係る赤字・黒字の構成分析!C$35="",NA(),連結実質赤字比率に係る赤字・黒字の構成分析!C$35)</f>
        <v>摂津市下水道事業会計</v>
      </c>
      <c r="B35" s="179" t="e">
        <f>IF(ROUND(VALUE(SUBSTITUTE(連結実質赤字比率に係る赤字・黒字の構成分析!F$35,"▲", "-")), 2) &lt; 0, ABS(ROUND(VALUE(SUBSTITUTE(連結実質赤字比率に係る赤字・黒字の構成分析!F$35,"▲", "-")), 2)), NA())</f>
        <v>#VALUE!</v>
      </c>
      <c r="C35" s="179" t="e">
        <f>IF(ROUND(VALUE(SUBSTITUTE(連結実質赤字比率に係る赤字・黒字の構成分析!F$35,"▲", "-")), 2) &gt;= 0, ABS(ROUND(VALUE(SUBSTITUTE(連結実質赤字比率に係る赤字・黒字の構成分析!F$35,"▲", "-")), 2)), NA())</f>
        <v>#VALUE!</v>
      </c>
      <c r="D35" s="179" t="e">
        <f>IF(ROUND(VALUE(SUBSTITUTE(連結実質赤字比率に係る赤字・黒字の構成分析!G$35,"▲", "-")), 2) &lt; 0, ABS(ROUND(VALUE(SUBSTITUTE(連結実質赤字比率に係る赤字・黒字の構成分析!G$35,"▲", "-")), 2)), NA())</f>
        <v>#VALUE!</v>
      </c>
      <c r="E35" s="179" t="e">
        <f>IF(ROUND(VALUE(SUBSTITUTE(連結実質赤字比率に係る赤字・黒字の構成分析!G$35,"▲", "-")), 2) &gt;= 0, ABS(ROUND(VALUE(SUBSTITUTE(連結実質赤字比率に係る赤字・黒字の構成分析!G$35,"▲", "-")), 2)), NA())</f>
        <v>#VALUE!</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2.58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2.74</v>
      </c>
    </row>
    <row r="36" spans="1:16" x14ac:dyDescent="0.15">
      <c r="A36" s="179" t="str">
        <f>IF(連結実質赤字比率に係る赤字・黒字の構成分析!C$34="",NA(),連結実質赤字比率に係る赤字・黒字の構成分析!C$34)</f>
        <v>摂津市水道事業会計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16.39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16.41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16.75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17.86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19.329999999999998</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4004</v>
      </c>
      <c r="E42" s="180"/>
      <c r="F42" s="180"/>
      <c r="G42" s="180">
        <f>'実質公債費比率（分子）の構造'!L$52</f>
        <v>4047</v>
      </c>
      <c r="H42" s="180"/>
      <c r="I42" s="180"/>
      <c r="J42" s="180">
        <f>'実質公債費比率（分子）の構造'!M$52</f>
        <v>4054</v>
      </c>
      <c r="K42" s="180"/>
      <c r="L42" s="180"/>
      <c r="M42" s="180">
        <f>'実質公債費比率（分子）の構造'!N$52</f>
        <v>4007</v>
      </c>
      <c r="N42" s="180"/>
      <c r="O42" s="180"/>
      <c r="P42" s="180">
        <f>'実質公債費比率（分子）の構造'!O$52</f>
        <v>4097</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9</v>
      </c>
      <c r="C44" s="180"/>
      <c r="D44" s="180"/>
      <c r="E44" s="180">
        <f>'実質公債費比率（分子）の構造'!L$50</f>
        <v>8</v>
      </c>
      <c r="F44" s="180"/>
      <c r="G44" s="180"/>
      <c r="H44" s="180">
        <f>'実質公債費比率（分子）の構造'!M$50</f>
        <v>8</v>
      </c>
      <c r="I44" s="180"/>
      <c r="J44" s="180"/>
      <c r="K44" s="180">
        <f>'実質公債費比率（分子）の構造'!N$50</f>
        <v>60</v>
      </c>
      <c r="L44" s="180"/>
      <c r="M44" s="180"/>
      <c r="N44" s="180">
        <f>'実質公債費比率（分子）の構造'!O$50</f>
        <v>60</v>
      </c>
      <c r="O44" s="180"/>
      <c r="P44" s="180"/>
    </row>
    <row r="45" spans="1:16" x14ac:dyDescent="0.15">
      <c r="A45" s="180" t="s">
        <v>66</v>
      </c>
      <c r="B45" s="180" t="str">
        <f>'実質公債費比率（分子）の構造'!K$49</f>
        <v>-</v>
      </c>
      <c r="C45" s="180"/>
      <c r="D45" s="180"/>
      <c r="E45" s="180" t="str">
        <f>'実質公債費比率（分子）の構造'!L$49</f>
        <v>-</v>
      </c>
      <c r="F45" s="180"/>
      <c r="G45" s="180"/>
      <c r="H45" s="180" t="str">
        <f>'実質公債費比率（分子）の構造'!M$49</f>
        <v>-</v>
      </c>
      <c r="I45" s="180"/>
      <c r="J45" s="180"/>
      <c r="K45" s="180" t="str">
        <f>'実質公債費比率（分子）の構造'!N$49</f>
        <v>-</v>
      </c>
      <c r="L45" s="180"/>
      <c r="M45" s="180"/>
      <c r="N45" s="180" t="str">
        <f>'実質公債費比率（分子）の構造'!O$49</f>
        <v>-</v>
      </c>
      <c r="O45" s="180"/>
      <c r="P45" s="180"/>
    </row>
    <row r="46" spans="1:16" x14ac:dyDescent="0.15">
      <c r="A46" s="180" t="s">
        <v>67</v>
      </c>
      <c r="B46" s="180">
        <f>'実質公債費比率（分子）の構造'!K$48</f>
        <v>1580</v>
      </c>
      <c r="C46" s="180"/>
      <c r="D46" s="180"/>
      <c r="E46" s="180">
        <f>'実質公債費比率（分子）の構造'!L$48</f>
        <v>1943</v>
      </c>
      <c r="F46" s="180"/>
      <c r="G46" s="180"/>
      <c r="H46" s="180">
        <f>'実質公債費比率（分子）の構造'!M$48</f>
        <v>1706</v>
      </c>
      <c r="I46" s="180"/>
      <c r="J46" s="180"/>
      <c r="K46" s="180">
        <f>'実質公債費比率（分子）の構造'!N$48</f>
        <v>1636</v>
      </c>
      <c r="L46" s="180"/>
      <c r="M46" s="180"/>
      <c r="N46" s="180">
        <f>'実質公債費比率（分子）の構造'!O$48</f>
        <v>1628</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3049</v>
      </c>
      <c r="C49" s="180"/>
      <c r="D49" s="180"/>
      <c r="E49" s="180">
        <f>'実質公債費比率（分子）の構造'!L$45</f>
        <v>2617</v>
      </c>
      <c r="F49" s="180"/>
      <c r="G49" s="180"/>
      <c r="H49" s="180">
        <f>'実質公債費比率（分子）の構造'!M$45</f>
        <v>2595</v>
      </c>
      <c r="I49" s="180"/>
      <c r="J49" s="180"/>
      <c r="K49" s="180">
        <f>'実質公債費比率（分子）の構造'!N$45</f>
        <v>2497</v>
      </c>
      <c r="L49" s="180"/>
      <c r="M49" s="180"/>
      <c r="N49" s="180">
        <f>'実質公債費比率（分子）の構造'!O$45</f>
        <v>2098</v>
      </c>
      <c r="O49" s="180"/>
      <c r="P49" s="180"/>
    </row>
    <row r="50" spans="1:16" x14ac:dyDescent="0.15">
      <c r="A50" s="180" t="s">
        <v>71</v>
      </c>
      <c r="B50" s="180" t="e">
        <f>NA()</f>
        <v>#N/A</v>
      </c>
      <c r="C50" s="180">
        <f>IF(ISNUMBER('実質公債費比率（分子）の構造'!K$53),'実質公債費比率（分子）の構造'!K$53,NA())</f>
        <v>634</v>
      </c>
      <c r="D50" s="180" t="e">
        <f>NA()</f>
        <v>#N/A</v>
      </c>
      <c r="E50" s="180" t="e">
        <f>NA()</f>
        <v>#N/A</v>
      </c>
      <c r="F50" s="180">
        <f>IF(ISNUMBER('実質公債費比率（分子）の構造'!L$53),'実質公債費比率（分子）の構造'!L$53,NA())</f>
        <v>521</v>
      </c>
      <c r="G50" s="180" t="e">
        <f>NA()</f>
        <v>#N/A</v>
      </c>
      <c r="H50" s="180" t="e">
        <f>NA()</f>
        <v>#N/A</v>
      </c>
      <c r="I50" s="180">
        <f>IF(ISNUMBER('実質公債費比率（分子）の構造'!M$53),'実質公債費比率（分子）の構造'!M$53,NA())</f>
        <v>255</v>
      </c>
      <c r="J50" s="180" t="e">
        <f>NA()</f>
        <v>#N/A</v>
      </c>
      <c r="K50" s="180" t="e">
        <f>NA()</f>
        <v>#N/A</v>
      </c>
      <c r="L50" s="180">
        <f>IF(ISNUMBER('実質公債費比率（分子）の構造'!N$53),'実質公債費比率（分子）の構造'!N$53,NA())</f>
        <v>186</v>
      </c>
      <c r="M50" s="180" t="e">
        <f>NA()</f>
        <v>#N/A</v>
      </c>
      <c r="N50" s="180" t="e">
        <f>NA()</f>
        <v>#N/A</v>
      </c>
      <c r="O50" s="180">
        <f>IF(ISNUMBER('実質公債費比率（分子）の構造'!O$53),'実質公債費比率（分子）の構造'!O$53,NA())</f>
        <v>-311</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32048</v>
      </c>
      <c r="E56" s="179"/>
      <c r="F56" s="179"/>
      <c r="G56" s="179">
        <f>'将来負担比率（分子）の構造'!J$52</f>
        <v>31142</v>
      </c>
      <c r="H56" s="179"/>
      <c r="I56" s="179"/>
      <c r="J56" s="179">
        <f>'将来負担比率（分子）の構造'!K$52</f>
        <v>29431</v>
      </c>
      <c r="K56" s="179"/>
      <c r="L56" s="179"/>
      <c r="M56" s="179">
        <f>'将来負担比率（分子）の構造'!L$52</f>
        <v>27974</v>
      </c>
      <c r="N56" s="179"/>
      <c r="O56" s="179"/>
      <c r="P56" s="179">
        <f>'将来負担比率（分子）の構造'!M$52</f>
        <v>26769</v>
      </c>
    </row>
    <row r="57" spans="1:16" x14ac:dyDescent="0.15">
      <c r="A57" s="179" t="s">
        <v>42</v>
      </c>
      <c r="B57" s="179"/>
      <c r="C57" s="179"/>
      <c r="D57" s="179">
        <f>'将来負担比率（分子）の構造'!I$51</f>
        <v>14479</v>
      </c>
      <c r="E57" s="179"/>
      <c r="F57" s="179"/>
      <c r="G57" s="179">
        <f>'将来負担比率（分子）の構造'!J$51</f>
        <v>13890</v>
      </c>
      <c r="H57" s="179"/>
      <c r="I57" s="179"/>
      <c r="J57" s="179">
        <f>'将来負担比率（分子）の構造'!K$51</f>
        <v>14554</v>
      </c>
      <c r="K57" s="179"/>
      <c r="L57" s="179"/>
      <c r="M57" s="179">
        <f>'将来負担比率（分子）の構造'!L$51</f>
        <v>14674</v>
      </c>
      <c r="N57" s="179"/>
      <c r="O57" s="179"/>
      <c r="P57" s="179">
        <f>'将来負担比率（分子）の構造'!M$51</f>
        <v>14801</v>
      </c>
    </row>
    <row r="58" spans="1:16" x14ac:dyDescent="0.15">
      <c r="A58" s="179" t="s">
        <v>41</v>
      </c>
      <c r="B58" s="179"/>
      <c r="C58" s="179"/>
      <c r="D58" s="179">
        <f>'将来負担比率（分子）の構造'!I$50</f>
        <v>15249</v>
      </c>
      <c r="E58" s="179"/>
      <c r="F58" s="179"/>
      <c r="G58" s="179">
        <f>'将来負担比率（分子）の構造'!J$50</f>
        <v>15008</v>
      </c>
      <c r="H58" s="179"/>
      <c r="I58" s="179"/>
      <c r="J58" s="179">
        <f>'将来負担比率（分子）の構造'!K$50</f>
        <v>14567</v>
      </c>
      <c r="K58" s="179"/>
      <c r="L58" s="179"/>
      <c r="M58" s="179">
        <f>'将来負担比率（分子）の構造'!L$50</f>
        <v>14854</v>
      </c>
      <c r="N58" s="179"/>
      <c r="O58" s="179"/>
      <c r="P58" s="179">
        <f>'将来負担比率（分子）の構造'!M$50</f>
        <v>15289</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f>'将来負担比率（分子）の構造'!J$46</f>
        <v>17</v>
      </c>
      <c r="F61" s="179"/>
      <c r="G61" s="179"/>
      <c r="H61" s="179">
        <f>'将来負担比率（分子）の構造'!K$46</f>
        <v>14</v>
      </c>
      <c r="I61" s="179"/>
      <c r="J61" s="179"/>
      <c r="K61" s="179">
        <f>'将来負担比率（分子）の構造'!L$46</f>
        <v>13</v>
      </c>
      <c r="L61" s="179"/>
      <c r="M61" s="179"/>
      <c r="N61" s="179">
        <f>'将来負担比率（分子）の構造'!M$46</f>
        <v>14</v>
      </c>
      <c r="O61" s="179"/>
      <c r="P61" s="179"/>
    </row>
    <row r="62" spans="1:16" x14ac:dyDescent="0.15">
      <c r="A62" s="179" t="s">
        <v>35</v>
      </c>
      <c r="B62" s="179">
        <f>'将来負担比率（分子）の構造'!I$45</f>
        <v>4625</v>
      </c>
      <c r="C62" s="179"/>
      <c r="D62" s="179"/>
      <c r="E62" s="179">
        <f>'将来負担比率（分子）の構造'!J$45</f>
        <v>4534</v>
      </c>
      <c r="F62" s="179"/>
      <c r="G62" s="179"/>
      <c r="H62" s="179">
        <f>'将来負担比率（分子）の構造'!K$45</f>
        <v>4398</v>
      </c>
      <c r="I62" s="179"/>
      <c r="J62" s="179"/>
      <c r="K62" s="179">
        <f>'将来負担比率（分子）の構造'!L$45</f>
        <v>4233</v>
      </c>
      <c r="L62" s="179"/>
      <c r="M62" s="179"/>
      <c r="N62" s="179">
        <f>'将来負担比率（分子）の構造'!M$45</f>
        <v>4411</v>
      </c>
      <c r="O62" s="179"/>
      <c r="P62" s="179"/>
    </row>
    <row r="63" spans="1:16" x14ac:dyDescent="0.15">
      <c r="A63" s="179" t="s">
        <v>34</v>
      </c>
      <c r="B63" s="179" t="str">
        <f>'将来負担比率（分子）の構造'!I$44</f>
        <v>-</v>
      </c>
      <c r="C63" s="179"/>
      <c r="D63" s="179"/>
      <c r="E63" s="179" t="str">
        <f>'将来負担比率（分子）の構造'!J$44</f>
        <v>-</v>
      </c>
      <c r="F63" s="179"/>
      <c r="G63" s="179"/>
      <c r="H63" s="179" t="str">
        <f>'将来負担比率（分子）の構造'!K$44</f>
        <v>-</v>
      </c>
      <c r="I63" s="179"/>
      <c r="J63" s="179"/>
      <c r="K63" s="179" t="str">
        <f>'将来負担比率（分子）の構造'!L$44</f>
        <v>-</v>
      </c>
      <c r="L63" s="179"/>
      <c r="M63" s="179"/>
      <c r="N63" s="179" t="str">
        <f>'将来負担比率（分子）の構造'!M$44</f>
        <v>-</v>
      </c>
      <c r="O63" s="179"/>
      <c r="P63" s="179"/>
    </row>
    <row r="64" spans="1:16" x14ac:dyDescent="0.15">
      <c r="A64" s="179" t="s">
        <v>33</v>
      </c>
      <c r="B64" s="179">
        <f>'将来負担比率（分子）の構造'!I$43</f>
        <v>17953</v>
      </c>
      <c r="C64" s="179"/>
      <c r="D64" s="179"/>
      <c r="E64" s="179">
        <f>'将来負担比率（分子）の構造'!J$43</f>
        <v>18187</v>
      </c>
      <c r="F64" s="179"/>
      <c r="G64" s="179"/>
      <c r="H64" s="179">
        <f>'将来負担比率（分子）の構造'!K$43</f>
        <v>18553</v>
      </c>
      <c r="I64" s="179"/>
      <c r="J64" s="179"/>
      <c r="K64" s="179">
        <f>'将来負担比率（分子）の構造'!L$43</f>
        <v>17950</v>
      </c>
      <c r="L64" s="179"/>
      <c r="M64" s="179"/>
      <c r="N64" s="179">
        <f>'将来負担比率（分子）の構造'!M$43</f>
        <v>16398</v>
      </c>
      <c r="O64" s="179"/>
      <c r="P64" s="179"/>
    </row>
    <row r="65" spans="1:16" x14ac:dyDescent="0.15">
      <c r="A65" s="179" t="s">
        <v>32</v>
      </c>
      <c r="B65" s="179">
        <f>'将来負担比率（分子）の構造'!I$42</f>
        <v>91</v>
      </c>
      <c r="C65" s="179"/>
      <c r="D65" s="179"/>
      <c r="E65" s="179">
        <f>'将来負担比率（分子）の構造'!J$42</f>
        <v>82</v>
      </c>
      <c r="F65" s="179"/>
      <c r="G65" s="179"/>
      <c r="H65" s="179">
        <f>'将来負担比率（分子）の構造'!K$42</f>
        <v>863</v>
      </c>
      <c r="I65" s="179"/>
      <c r="J65" s="179"/>
      <c r="K65" s="179">
        <f>'将来負担比率（分子）の構造'!L$42</f>
        <v>531</v>
      </c>
      <c r="L65" s="179"/>
      <c r="M65" s="179"/>
      <c r="N65" s="179">
        <f>'将来負担比率（分子）の構造'!M$42</f>
        <v>467</v>
      </c>
      <c r="O65" s="179"/>
      <c r="P65" s="179"/>
    </row>
    <row r="66" spans="1:16" x14ac:dyDescent="0.15">
      <c r="A66" s="179" t="s">
        <v>31</v>
      </c>
      <c r="B66" s="179">
        <f>'将来負担比率（分子）の構造'!I$41</f>
        <v>23545</v>
      </c>
      <c r="C66" s="179"/>
      <c r="D66" s="179"/>
      <c r="E66" s="179">
        <f>'将来負担比率（分子）の構造'!J$41</f>
        <v>21706</v>
      </c>
      <c r="F66" s="179"/>
      <c r="G66" s="179"/>
      <c r="H66" s="179">
        <f>'将来負担比率（分子）の構造'!K$41</f>
        <v>20197</v>
      </c>
      <c r="I66" s="179"/>
      <c r="J66" s="179"/>
      <c r="K66" s="179">
        <f>'将来負担比率（分子）の構造'!L$41</f>
        <v>18531</v>
      </c>
      <c r="L66" s="179"/>
      <c r="M66" s="179"/>
      <c r="N66" s="179">
        <f>'将来負担比率（分子）の構造'!M$41</f>
        <v>17888</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5059</v>
      </c>
      <c r="C72" s="183">
        <f>基金残高に係る経年分析!G55</f>
        <v>4667</v>
      </c>
      <c r="D72" s="183">
        <f>基金残高に係る経年分析!H55</f>
        <v>5150</v>
      </c>
    </row>
    <row r="73" spans="1:16" x14ac:dyDescent="0.15">
      <c r="A73" s="182" t="s">
        <v>78</v>
      </c>
      <c r="B73" s="183">
        <f>基金残高に係る経年分析!F56</f>
        <v>4056</v>
      </c>
      <c r="C73" s="183">
        <f>基金残高に係る経年分析!G56</f>
        <v>3059</v>
      </c>
      <c r="D73" s="183">
        <f>基金残高に係る経年分析!H56</f>
        <v>3062</v>
      </c>
    </row>
    <row r="74" spans="1:16" x14ac:dyDescent="0.15">
      <c r="A74" s="182" t="s">
        <v>79</v>
      </c>
      <c r="B74" s="183">
        <f>基金残高に係る経年分析!F57</f>
        <v>5057</v>
      </c>
      <c r="C74" s="183">
        <f>基金残高に係る経年分析!G57</f>
        <v>5065</v>
      </c>
      <c r="D74" s="183">
        <f>基金残高に係る経年分析!H57</f>
        <v>5069</v>
      </c>
    </row>
  </sheetData>
  <sheetProtection algorithmName="SHA-512" hashValue="vlC58kmo+/pMObBbur1uuSobDfFMJJouqBSE2/kGSD0ADlmG/uB0ShBBFkAqLdbGI81yogMohQyJ2TxIi5KZag==" saltValue="WN5I6AZNGolNI4XXYGerc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2021-03-31T00:07:28Z</dcterms:modified>
</cp:coreProperties>
</file>