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00 健全化法\02 健全化・資金不足比率（照会）\R6年度（R5決算）\08チェック後団体回答\25 摂津市○\"/>
    </mc:Choice>
  </mc:AlternateContent>
  <xr:revisionPtr revIDLastSave="0" documentId="8_{F3E83F12-158E-48CB-BF32-913B76ED1FEF}"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O34" i="10"/>
  <c r="BW34" i="10"/>
  <c r="BE34" i="10"/>
  <c r="C34" i="10"/>
  <c r="C35" i="10" s="1"/>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<sst xmlns="http://schemas.openxmlformats.org/spreadsheetml/2006/main" count="1098" uniqueCount="563">
  <si>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</si>
  <si>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</si>
  <si>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</si>
  <si>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</si>
  <si>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</si>
  <si>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</si>
  <si>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</si>
  <si>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</si>
  <si>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</si>
  <si>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</si>
  <si>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</si>
  <si>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</si>
  <si>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</si>
  <si>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</si>
  <si>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</si>
  <si>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</si>
  <si>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</si>
  <si>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</si>
  <si>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</si>
  <si>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</si>
  <si>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</si>
  <si>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</si>
  <si>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</si>
  <si>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</si>
  <si>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</si>
  <si>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</si>
  <si>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</si>
  <si>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</si>
  <si>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</si>
  <si>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</si>
  <si>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</si>
  <si>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</si>
  <si>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</si>
  <si>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</si>
  <si>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</si>
  <si>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</si>
  <si>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</si>
  <si>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</si>
  <si>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</si>
  <si>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</si>
  <si>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</si>
  <si>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</si>
  <si>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</si>
  <si>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</si>
  <si>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</si>
  <si>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</si>
  <si>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</si>
  <si>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</si>
  <si>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</si>
  <si>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</si>
  <si>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</si>
  <si>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</si>
  <si>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</si>
  <si>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</si>
  <si>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</si>
  <si>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</si>
  <si>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</si>
  <si>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</si>
  <si>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</si>
  <si>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</si>
  <si>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</si>
  <si>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</si>
  <si>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</si>
  <si>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</si>
  <si>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</si>
  <si>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</si>
  <si>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</si>
  <si>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</si>
  <si>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</si>
  <si>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</si>
  <si>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</si>
  <si>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</si>
  <si>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</si>
  <si>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</si>
  <si>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</si>
  <si>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</si>
  <si>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</si>
  <si>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</si>
  <si>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</si>
  <si>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</si>
  <si>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</si>
  <si>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</si>
  <si>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</si>
  <si>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</si>
  <si>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</si>
  <si>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</si>
  <si>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</si>
  <si>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</si>
  <si>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</si>
  <si>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</si>
  <si>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</si>
  <si>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</si>
  <si>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</si>
  <si>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</si>
  <si>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摂津市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</si>
  <si>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</si>
  <si>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</si>
  <si>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</si>
  <si>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</si>
  <si>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</si>
  <si>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</si>
  <si>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</si>
  <si>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</si>
  <si>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</si>
  <si>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</si>
  <si>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</si>
  <si>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</si>
  <si>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</si>
  <si>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</si>
  <si>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</si>
  <si>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</si>
  <si>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</si>
  <si>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</si>
  <si>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</si>
  <si>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</si>
  <si>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</si>
  <si>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</si>
  <si>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</si>
  <si>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</si>
  <si>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</si>
  <si>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</si>
  <si>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</si>
  <si>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</si>
  <si>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</si>
  <si>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</si>
  <si>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</si>
  <si>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</si>
  <si>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</si>
  <si>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</si>
  <si>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</si>
  <si>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</si>
  <si>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</si>
  <si>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</si>
  <si>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</si>
  <si>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</si>
  <si>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</si>
  <si>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</si>
  <si>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</si>
  <si>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</si>
  <si>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</si>
  <si>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</si>
  <si>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</si>
  <si>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</si>
  <si>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</si>
  <si>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</si>
  <si>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</si>
  <si>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</si>
  <si>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</si>
  <si>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</si>
  <si>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</si>
  <si>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</si>
  <si>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</si>
  <si>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</si>
  <si>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</si>
  <si>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</si>
  <si>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</si>
  <si>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</si>
  <si>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</si>
  <si>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</si>
  <si>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</si>
  <si>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</si>
  <si>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</si>
  <si>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</si>
  <si>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</si>
  <si>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</si>
  <si>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</si>
  <si>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</si>
  <si>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</si>
  <si>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</si>
  <si>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</si>
  <si>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</si>
  <si>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</si>
  <si>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</si>
  <si>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</si>
  <si>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</si>
  <si>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</si>
  <si>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</si>
  <si>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</si>
  <si>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</si>
  <si>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</si>
  <si>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</si>
  <si>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</si>
  <si>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</si>
  <si>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</si>
  <si>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</si>
  <si>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</si>
  <si>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</si>
  <si>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</si>
  <si>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</si>
  <si>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</si>
  <si>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</si>
  <si>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</si>
  <si>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</si>
  <si>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</si>
  <si>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</si>
  <si>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</si>
  <si>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</si>
  <si>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</si>
  <si>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</si>
  <si>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</si>
  <si>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</si>
  <si>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</si>
  <si>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</si>
  <si>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</si>
  <si>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大阪府摂津市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</si>
  <si>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</si>
  <si>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</si>
  <si>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</si>
  <si>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</si>
  <si>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</si>
  <si>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</si>
  <si>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</si>
  <si>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</si>
  <si>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</si>
  <si>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</si>
  <si>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</si>
  <si>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</si>
  <si>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</si>
  <si>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</si>
  <si>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</si>
  <si>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</si>
  <si>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</si>
  <si>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</si>
  <si>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</si>
  <si>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</si>
  <si>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</si>
  <si>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</si>
  <si>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</si>
  <si>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</si>
  <si>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</si>
  <si>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</si>
  <si>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</si>
  <si>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</si>
  <si>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</si>
  <si>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</si>
  <si>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</si>
  <si>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</si>
  <si>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</si>
  <si>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</si>
  <si>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</si>
  <si>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</si>
  <si>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</si>
  <si>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</si>
  <si>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</si>
  <si>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</si>
  <si>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</si>
  <si>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</si>
  <si>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</si>
  <si>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</si>
  <si>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</si>
  <si>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</si>
  <si>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</si>
  <si>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</si>
  <si>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</si>
  <si>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</si>
  <si>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</si>
  <si>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</si>
  <si>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</si>
  <si>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</si>
  <si>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</si>
  <si>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</si>
  <si>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</si>
  <si>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</si>
  <si>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</si>
  <si>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</si>
  <si>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</si>
  <si>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</si>
  <si>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</si>
  <si>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</si>
  <si>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</si>
  <si>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</si>
  <si>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</si>
  <si>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</si>
  <si>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</si>
  <si>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</si>
  <si>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</si>
  <si>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</si>
  <si>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</si>
  <si>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</si>
  <si>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</si>
  <si>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</si>
  <si>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</si>
  <si>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</si>
  <si>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</si>
  <si>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</si>
  <si>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</si>
  <si>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</si>
  <si>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</si>
  <si>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</si>
  <si>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</si>
  <si>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</si>
  <si>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</si>
  <si>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</si>
  <si>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</si>
  <si>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</si>
  <si>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</si>
  <si>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</si>
  <si>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</si>
  <si>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</si>
  <si>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</si>
  <si>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</si>
  <si>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</si>
  <si>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</si>
  <si>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</si>
  <si>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</si>
  <si>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</si>
  <si>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</si>
  <si>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</si>
  <si>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</si>
  <si>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</si>
  <si>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</si>
  <si>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</si>
  <si>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</si>
  <si>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</si>
  <si>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</si>
  <si>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</si>
  <si>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</si>
  <si>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</si>
  <si>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</si>
  <si>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</si>
  <si>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</si>
  <si>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</si>
  <si>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</si>
  <si>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</si>
  <si>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駐車場整備</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</si>
  <si>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</si>
  <si>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</si>
  <si>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</si>
  <si>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</si>
  <si>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</si>
  <si>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</si>
  <si>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</si>
  <si>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</si>
  <si>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</si>
  <si>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</si>
  <si>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</si>
  <si>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</si>
  <si>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</si>
  <si>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</si>
  <si>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</si>
  <si>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</si>
  <si>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</si>
  <si>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</si>
  <si>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</si>
  <si>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</si>
  <si>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</si>
  <si>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</si>
  <si>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</si>
  <si>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</si>
  <si>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</si>
  <si>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</si>
  <si>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</si>
  <si>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</si>
  <si>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</si>
  <si>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</si>
  <si>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大阪府摂津市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</si>
  <si>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</si>
  <si>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</si>
  <si>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</si>
  <si>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</si>
  <si>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</si>
  <si>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</si>
  <si>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</si>
  <si>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</si>
  <si>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</si>
  <si>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</si>
  <si>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</si>
  <si>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</si>
  <si>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</si>
  <si>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</si>
  <si>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</si>
  <si>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</si>
  <si>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</si>
  <si>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</si>
  <si>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</si>
  <si>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</si>
  <si>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パートタイマー等退職金共済特別会計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</si>
  <si>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</si>
  <si>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</si>
  <si>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</si>
  <si>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</si>
  <si>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</si>
  <si>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</si>
  <si>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</si>
  <si>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</si>
  <si>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</si>
  <si>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</si>
  <si>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</si>
  <si>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</si>
  <si>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</si>
  <si>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</si>
  <si>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</si>
  <si>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</si>
  <si>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摂津市水道事業会計</t>
    <phoneticPr fontId="5"/>
  </si>
  <si>
    <t>法適用企業</t>
    <phoneticPr fontId="5"/>
  </si>
  <si>
    <t>摂津市下水道事業会計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</si>
  <si>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</si>
  <si>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</si>
  <si>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</si>
  <si>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</si>
  <si>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</si>
  <si>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</si>
  <si>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</si>
  <si>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</si>
  <si>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</si>
  <si>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</si>
  <si>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</si>
  <si>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</si>
  <si>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</si>
  <si>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</si>
  <si>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</si>
  <si>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</si>
  <si>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</si>
  <si>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</si>
  <si>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</si>
  <si>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</si>
  <si>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</si>
  <si>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</si>
  <si>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</si>
  <si>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</si>
  <si>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</si>
  <si>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</si>
  <si>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</si>
  <si>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</si>
  <si>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</si>
  <si>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</si>
  <si>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</si>
  <si>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</si>
  <si>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</si>
  <si>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</si>
  <si>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</si>
  <si>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</si>
  <si>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</si>
  <si>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</si>
  <si>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</si>
  <si>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</si>
  <si>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</si>
  <si>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</si>
  <si>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</si>
  <si>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</si>
  <si>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</si>
  <si>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</si>
  <si>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</si>
  <si>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</si>
  <si>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</si>
  <si>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</si>
  <si>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</si>
  <si>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</si>
  <si>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</si>
  <si>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</si>
  <si>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</si>
  <si>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</si>
  <si>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</si>
  <si>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</si>
  <si>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</si>
  <si>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</si>
  <si>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</si>
  <si>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</si>
  <si>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</si>
  <si>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</si>
  <si>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</si>
  <si>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</si>
  <si>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</si>
  <si>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</si>
  <si>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</si>
  <si>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</si>
  <si>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</si>
  <si>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</si>
  <si>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</si>
  <si>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</si>
  <si>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</si>
  <si>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</si>
  <si>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</si>
  <si>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</si>
  <si>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</si>
  <si>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</si>
  <si>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</si>
  <si>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</si>
  <si>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</si>
  <si>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</si>
  <si>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</si>
  <si>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</si>
  <si>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</si>
  <si>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</si>
  <si>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</si>
  <si>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</si>
  <si>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</si>
  <si>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</si>
  <si>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</si>
  <si>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</si>
  <si>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</si>
  <si>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</si>
  <si>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</si>
  <si>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</si>
  <si>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</si>
  <si>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</si>
  <si>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</si>
  <si>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</si>
  <si>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</si>
  <si>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</si>
  <si>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</si>
  <si>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</si>
  <si>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</si>
  <si>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</si>
  <si>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</si>
  <si>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</si>
  <si>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</si>
  <si>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</si>
  <si>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</si>
  <si>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</si>
  <si>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</si>
  <si>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</si>
  <si>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</si>
  <si>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</si>
  <si>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</si>
  <si>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</si>
  <si>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</si>
  <si>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</si>
  <si>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</si>
  <si>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</si>
  <si>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</si>
  <si>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</si>
  <si>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</si>
  <si>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</si>
  <si>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</si>
  <si>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</si>
  <si>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</si>
  <si>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</si>
  <si>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</si>
  <si>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</si>
  <si>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</si>
  <si>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0.15</t>
  </si>
  <si>
    <t>▲ 3.40</t>
  </si>
  <si>
    <t>摂津市水道事業会計</t>
  </si>
  <si>
    <t>摂津市下水道事業会計</t>
  </si>
  <si>
    <t>一般会計</t>
  </si>
  <si>
    <t>▲ 0.14</t>
  </si>
  <si>
    <t>介護保険特別会計</t>
  </si>
  <si>
    <t>国民健康保険特別会計</t>
  </si>
  <si>
    <t>後期高齢者医療特別会計</t>
  </si>
  <si>
    <t>パートタイマー等退職金共済特別会計</t>
  </si>
  <si>
    <t>その他会計（赤字）</t>
  </si>
  <si>
    <t>その他会計（黒字）</t>
  </si>
  <si>
    <t>R01</t>
    <phoneticPr fontId="5"/>
  </si>
  <si>
    <t>R02</t>
    <phoneticPr fontId="5"/>
  </si>
  <si>
    <t>R03</t>
    <phoneticPr fontId="5"/>
  </si>
  <si>
    <t>R04</t>
    <phoneticPr fontId="5"/>
  </si>
  <si>
    <t>R05</t>
    <phoneticPr fontId="5"/>
  </si>
  <si>
    <t>-</t>
    <phoneticPr fontId="2"/>
  </si>
  <si>
    <t>淀川右岸水防事務組合</t>
    <rPh sb="0" eb="4">
      <t>ヨドガワウガン</t>
    </rPh>
    <rPh sb="4" eb="8">
      <t>スイボウジム</t>
    </rPh>
    <rPh sb="8" eb="10">
      <t>クミアイ</t>
    </rPh>
    <phoneticPr fontId="2"/>
  </si>
  <si>
    <t>大阪府後期高齢者医療広域連合（一般会計）</t>
    <rPh sb="0" eb="3">
      <t>オオサカフ</t>
    </rPh>
    <rPh sb="3" eb="8">
      <t>コウキコウレイシャ</t>
    </rPh>
    <rPh sb="8" eb="10">
      <t>イリョウ</t>
    </rPh>
    <rPh sb="10" eb="14">
      <t>コウイキレンゴウ</t>
    </rPh>
    <rPh sb="15" eb="17">
      <t>イッパン</t>
    </rPh>
    <rPh sb="17" eb="19">
      <t>カイケイ</t>
    </rPh>
    <phoneticPr fontId="2"/>
  </si>
  <si>
    <t>大阪府後期高齢者医療広域連合（後期高齢者医療特別会計）</t>
    <rPh sb="0" eb="3">
      <t>オオサカフ</t>
    </rPh>
    <rPh sb="3" eb="8">
      <t>コウキコウレイシャ</t>
    </rPh>
    <rPh sb="8" eb="10">
      <t>イリョウ</t>
    </rPh>
    <rPh sb="10" eb="14">
      <t>コウイキレンゴウ</t>
    </rPh>
    <rPh sb="15" eb="20">
      <t>コウキコウレイシャ</t>
    </rPh>
    <rPh sb="20" eb="22">
      <t>イリョウ</t>
    </rPh>
    <rPh sb="22" eb="24">
      <t>トクベツ</t>
    </rPh>
    <rPh sb="24" eb="26">
      <t>カイケイ</t>
    </rPh>
    <phoneticPr fontId="2"/>
  </si>
  <si>
    <t>大阪広域水道企業団水道事業会計（水道用水供給事業）</t>
    <rPh sb="0" eb="2">
      <t>オオサカ</t>
    </rPh>
    <rPh sb="2" eb="4">
      <t>コウイキ</t>
    </rPh>
    <rPh sb="4" eb="6">
      <t>スイドウ</t>
    </rPh>
    <rPh sb="6" eb="9">
      <t>キギョウダン</t>
    </rPh>
    <rPh sb="9" eb="13">
      <t>スイドウジギョウ</t>
    </rPh>
    <rPh sb="13" eb="15">
      <t>カイケイ</t>
    </rPh>
    <rPh sb="16" eb="19">
      <t>スイドウヨウ</t>
    </rPh>
    <rPh sb="19" eb="20">
      <t>ミズ</t>
    </rPh>
    <rPh sb="20" eb="22">
      <t>キョウキュウ</t>
    </rPh>
    <rPh sb="22" eb="24">
      <t>ジギョウ</t>
    </rPh>
    <phoneticPr fontId="2"/>
  </si>
  <si>
    <t>大阪広域水道企業団（工業用水道事業会計）</t>
    <rPh sb="0" eb="2">
      <t>オオサカ</t>
    </rPh>
    <rPh sb="2" eb="4">
      <t>コウイキ</t>
    </rPh>
    <rPh sb="4" eb="6">
      <t>スイドウ</t>
    </rPh>
    <rPh sb="6" eb="9">
      <t>キギョウダン</t>
    </rPh>
    <rPh sb="10" eb="13">
      <t>コウギョウヨウ</t>
    </rPh>
    <rPh sb="13" eb="15">
      <t>スイドウ</t>
    </rPh>
    <rPh sb="15" eb="17">
      <t>ジギョウ</t>
    </rPh>
    <rPh sb="17" eb="19">
      <t>カイケイ</t>
    </rPh>
    <phoneticPr fontId="2"/>
  </si>
  <si>
    <t>摂津市施設管理公社</t>
    <rPh sb="0" eb="3">
      <t>セッツシ</t>
    </rPh>
    <rPh sb="3" eb="5">
      <t>シセツ</t>
    </rPh>
    <rPh sb="5" eb="9">
      <t>カンリコウシャ</t>
    </rPh>
    <phoneticPr fontId="2"/>
  </si>
  <si>
    <t>摂津都市開発</t>
    <rPh sb="0" eb="2">
      <t>セッツ</t>
    </rPh>
    <rPh sb="2" eb="6">
      <t>トシカイハツ</t>
    </rPh>
    <phoneticPr fontId="2"/>
  </si>
  <si>
    <t>摂津市保健センター</t>
    <rPh sb="0" eb="3">
      <t>セッツシ</t>
    </rPh>
    <rPh sb="3" eb="5">
      <t>ホケン</t>
    </rPh>
    <phoneticPr fontId="2"/>
  </si>
  <si>
    <t>摂津市土地開発公社</t>
    <rPh sb="0" eb="3">
      <t>セッツシ</t>
    </rPh>
    <rPh sb="3" eb="5">
      <t>トチ</t>
    </rPh>
    <rPh sb="5" eb="7">
      <t>カイハツ</t>
    </rPh>
    <rPh sb="7" eb="9">
      <t>コウシャ</t>
    </rPh>
    <phoneticPr fontId="2"/>
  </si>
  <si>
    <t>公共施設整備基金</t>
    <rPh sb="0" eb="2">
      <t>コウキョウ</t>
    </rPh>
    <rPh sb="2" eb="4">
      <t>シセツ</t>
    </rPh>
    <rPh sb="4" eb="6">
      <t>セイビ</t>
    </rPh>
    <rPh sb="6" eb="8">
      <t>キキン</t>
    </rPh>
    <phoneticPr fontId="5"/>
  </si>
  <si>
    <t>環境基金</t>
    <rPh sb="0" eb="2">
      <t>カンキョウ</t>
    </rPh>
    <rPh sb="2" eb="4">
      <t>キキン</t>
    </rPh>
    <phoneticPr fontId="2"/>
  </si>
  <si>
    <t>国際交流基金</t>
    <rPh sb="0" eb="2">
      <t>コクサイ</t>
    </rPh>
    <rPh sb="2" eb="4">
      <t>コウリュウ</t>
    </rPh>
    <rPh sb="4" eb="6">
      <t>キキン</t>
    </rPh>
    <phoneticPr fontId="2"/>
  </si>
  <si>
    <t>緑化基金</t>
    <rPh sb="0" eb="2">
      <t>リョッカ</t>
    </rPh>
    <rPh sb="2" eb="4">
      <t>キキン</t>
    </rPh>
    <phoneticPr fontId="2"/>
  </si>
  <si>
    <t>災害対策基金</t>
    <rPh sb="0" eb="2">
      <t>サイガイ</t>
    </rPh>
    <rPh sb="2" eb="4">
      <t>タイサク</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</si>
</sst>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9991-4259-9ACE-FE226FF08D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25411</c:v>
                </c:pt>
                <c:pt idx="1">
                  <c:v>38935</c:v>
                </c:pt>
                <c:pt idx="2">
                  <c:v>71842</c:v>
                </c:pt>
                <c:pt idx="3">
                  <c:v>76838</c:v>
                </c:pt>
                <c:pt idx="4">
                  <c:v>74950</c:v>
                </c:pt>
              </c:numCache>
            </c:numRef>
          </c:val>
          <c:smooth val="0"/>
          <c:extLst>
            <c:ext xmlns:c16="http://schemas.microsoft.com/office/drawing/2014/chart" uri="{C3380CC4-5D6E-409C-BE32-E72D297353CC}">
              <c16:uniqueId val="{00000001-9991-4259-9ACE-FE226FF08D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1.05</c:v>
                </c:pt>
                <c:pt idx="1">
                  <c:v>1.63</c:v>
                </c:pt>
                <c:pt idx="2">
                  <c:v>2.59</c:v>
                </c:pt>
                <c:pt idx="3">
                  <c:v>-0.15</c:v>
                </c:pt>
                <c:pt idx="4">
                  <c:v>2.89</c:v>
                </c:pt>
              </c:numCache>
            </c:numRef>
          </c:val>
          <c:extLst>
            <c:ext xmlns:c16="http://schemas.microsoft.com/office/drawing/2014/chart" uri="{C3380CC4-5D6E-409C-BE32-E72D297353CC}">
              <c16:uniqueId val="{00000000-06C2-478D-B7C3-992A8C782A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27.3</c:v>
                </c:pt>
                <c:pt idx="1">
                  <c:v>30.98</c:v>
                </c:pt>
                <c:pt idx="2">
                  <c:v>36.47</c:v>
                </c:pt>
                <c:pt idx="3">
                  <c:v>36.54</c:v>
                </c:pt>
                <c:pt idx="4">
                  <c:v>37.43</c:v>
                </c:pt>
              </c:numCache>
            </c:numRef>
          </c:val>
          <c:extLst>
            <c:ext xmlns:c16="http://schemas.microsoft.com/office/drawing/2014/chart" uri="{C3380CC4-5D6E-409C-BE32-E72D297353CC}">
              <c16:uniqueId val="{00000001-06C2-478D-B7C3-992A8C782A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1.46</c:v>
                </c:pt>
                <c:pt idx="1">
                  <c:v>5.31</c:v>
                </c:pt>
                <c:pt idx="2">
                  <c:v>8.09</c:v>
                </c:pt>
                <c:pt idx="3">
                  <c:v>-3.4</c:v>
                </c:pt>
                <c:pt idx="4">
                  <c:v>4.7</c:v>
                </c:pt>
              </c:numCache>
            </c:numRef>
          </c:val>
          <c:smooth val="0"/>
          <c:extLst>
            <c:ext xmlns:c16="http://schemas.microsoft.com/office/drawing/2014/chart" uri="{C3380CC4-5D6E-409C-BE32-E72D297353CC}">
              <c16:uniqueId val="{00000002-06C2-478D-B7C3-992A8C782A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41F-4DAC-9376-54A2561E80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1F-4DAC-9376-54A2561E800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41F-4DAC-9376-54A2561E8004}"/>
            </c:ext>
          </c:extLst>
        </c:ser>
        <c:ser>
          <c:idx val="3"/>
          <c:order val="3"/>
          <c:tx>
            <c:strRef>
              <c:f>データシート!$A$30</c:f>
              <c:strCache>
                <c:ptCount val="1"/>
                <c:pt idx="0">
                  <c:v>パートタイマー等退職金共済特別会計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41F-4DAC-9376-54A2561E800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0.24</c:v>
                </c:pt>
                <c:pt idx="2">
                  <c:v>#N/A</c:v>
                </c:pt>
                <c:pt idx="3">
                  <c:v>0.26</c:v>
                </c:pt>
                <c:pt idx="4">
                  <c:v>#N/A</c:v>
                </c:pt>
                <c:pt idx="5">
                  <c:v>0.27</c:v>
                </c:pt>
                <c:pt idx="6">
                  <c:v>#N/A</c:v>
                </c:pt>
                <c:pt idx="7">
                  <c:v>0.32</c:v>
                </c:pt>
                <c:pt idx="8">
                  <c:v>#N/A</c:v>
                </c:pt>
                <c:pt idx="9">
                  <c:v>0.34</c:v>
                </c:pt>
              </c:numCache>
            </c:numRef>
          </c:val>
          <c:extLst>
            <c:ext xmlns:c16="http://schemas.microsoft.com/office/drawing/2014/chart" uri="{C3380CC4-5D6E-409C-BE32-E72D297353CC}">
              <c16:uniqueId val="{00000004-841F-4DAC-9376-54A2561E800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0.09</c:v>
                </c:pt>
                <c:pt idx="2">
                  <c:v>#N/A</c:v>
                </c:pt>
                <c:pt idx="3">
                  <c:v>0.32</c:v>
                </c:pt>
                <c:pt idx="4">
                  <c:v>#N/A</c:v>
                </c:pt>
                <c:pt idx="5">
                  <c:v>0.09</c:v>
                </c:pt>
                <c:pt idx="6">
                  <c:v>#N/A</c:v>
                </c:pt>
                <c:pt idx="7">
                  <c:v>0.02</c:v>
                </c:pt>
                <c:pt idx="8">
                  <c:v>#N/A</c:v>
                </c:pt>
                <c:pt idx="9">
                  <c:v>0.35</c:v>
                </c:pt>
              </c:numCache>
            </c:numRef>
          </c:val>
          <c:extLst>
            <c:ext xmlns:c16="http://schemas.microsoft.com/office/drawing/2014/chart" uri="{C3380CC4-5D6E-409C-BE32-E72D297353CC}">
              <c16:uniqueId val="{00000005-841F-4DAC-9376-54A2561E800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0.37</c:v>
                </c:pt>
                <c:pt idx="2">
                  <c:v>#N/A</c:v>
                </c:pt>
                <c:pt idx="3">
                  <c:v>0.65</c:v>
                </c:pt>
                <c:pt idx="4">
                  <c:v>#N/A</c:v>
                </c:pt>
                <c:pt idx="5">
                  <c:v>0.67</c:v>
                </c:pt>
                <c:pt idx="6">
                  <c:v>#N/A</c:v>
                </c:pt>
                <c:pt idx="7">
                  <c:v>0.68</c:v>
                </c:pt>
                <c:pt idx="8">
                  <c:v>#N/A</c:v>
                </c:pt>
                <c:pt idx="9">
                  <c:v>0.7</c:v>
                </c:pt>
              </c:numCache>
            </c:numRef>
          </c:val>
          <c:extLst>
            <c:ext xmlns:c16="http://schemas.microsoft.com/office/drawing/2014/chart" uri="{C3380CC4-5D6E-409C-BE32-E72D297353CC}">
              <c16:uniqueId val="{00000006-841F-4DAC-9376-54A2561E800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1.04</c:v>
                </c:pt>
                <c:pt idx="2">
                  <c:v>#N/A</c:v>
                </c:pt>
                <c:pt idx="3">
                  <c:v>1.62</c:v>
                </c:pt>
                <c:pt idx="4">
                  <c:v>#N/A</c:v>
                </c:pt>
                <c:pt idx="5">
                  <c:v>2.59</c:v>
                </c:pt>
                <c:pt idx="6">
                  <c:v>0.14000000000000001</c:v>
                </c:pt>
                <c:pt idx="7">
                  <c:v>#N/A</c:v>
                </c:pt>
                <c:pt idx="8">
                  <c:v>#N/A</c:v>
                </c:pt>
                <c:pt idx="9">
                  <c:v>2.89</c:v>
                </c:pt>
              </c:numCache>
            </c:numRef>
          </c:val>
          <c:extLst>
            <c:ext xmlns:c16="http://schemas.microsoft.com/office/drawing/2014/chart" uri="{C3380CC4-5D6E-409C-BE32-E72D297353CC}">
              <c16:uniqueId val="{00000007-841F-4DAC-9376-54A2561E8004}"/>
            </c:ext>
          </c:extLst>
        </c:ser>
        <c:ser>
          <c:idx val="8"/>
          <c:order val="8"/>
          <c:tx>
            <c:strRef>
              <c:f>データシート!$A$35</c:f>
              <c:strCache>
                <c:ptCount val="1"/>
                <c:pt idx="0">
                  <c:v>摂津市下水道事業会計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2.74</c:v>
                </c:pt>
                <c:pt idx="2">
                  <c:v>#N/A</c:v>
                </c:pt>
                <c:pt idx="3">
                  <c:v>3.31</c:v>
                </c:pt>
                <c:pt idx="4">
                  <c:v>#N/A</c:v>
                </c:pt>
                <c:pt idx="5">
                  <c:v>3.29</c:v>
                </c:pt>
                <c:pt idx="6">
                  <c:v>#N/A</c:v>
                </c:pt>
                <c:pt idx="7">
                  <c:v>3.23</c:v>
                </c:pt>
                <c:pt idx="8">
                  <c:v>#N/A</c:v>
                </c:pt>
                <c:pt idx="9">
                  <c:v>2.91</c:v>
                </c:pt>
              </c:numCache>
            </c:numRef>
          </c:val>
          <c:extLst>
            <c:ext xmlns:c16="http://schemas.microsoft.com/office/drawing/2014/chart" uri="{C3380CC4-5D6E-409C-BE32-E72D297353CC}">
              <c16:uniqueId val="{00000008-841F-4DAC-9376-54A2561E8004}"/>
            </c:ext>
          </c:extLst>
        </c:ser>
        <c:ser>
          <c:idx val="9"/>
          <c:order val="9"/>
          <c:tx>
            <c:strRef>
              <c:f>データシート!$A$36</c:f>
              <c:strCache>
                <c:ptCount val="1"/>
                <c:pt idx="0">
                  <c:v>摂津市水道事業会計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19.329999999999998</c:v>
                </c:pt>
                <c:pt idx="2">
                  <c:v>#N/A</c:v>
                </c:pt>
                <c:pt idx="3">
                  <c:v>17.829999999999998</c:v>
                </c:pt>
                <c:pt idx="4">
                  <c:v>#N/A</c:v>
                </c:pt>
                <c:pt idx="5">
                  <c:v>15.66</c:v>
                </c:pt>
                <c:pt idx="6">
                  <c:v>#N/A</c:v>
                </c:pt>
                <c:pt idx="7">
                  <c:v>14.98</c:v>
                </c:pt>
                <c:pt idx="8">
                  <c:v>#N/A</c:v>
                </c:pt>
                <c:pt idx="9">
                  <c:v>14.22</c:v>
                </c:pt>
              </c:numCache>
            </c:numRef>
          </c:val>
          <c:extLst>
            <c:ext xmlns:c16="http://schemas.microsoft.com/office/drawing/2014/chart" uri="{C3380CC4-5D6E-409C-BE32-E72D297353CC}">
              <c16:uniqueId val="{00000009-841F-4DAC-9376-54A2561E80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4097</c:v>
                </c:pt>
                <c:pt idx="5">
                  <c:v>3979</c:v>
                </c:pt>
                <c:pt idx="8">
                  <c:v>3880</c:v>
                </c:pt>
                <c:pt idx="11">
                  <c:v>3700</c:v>
                </c:pt>
                <c:pt idx="14">
                  <c:v>3670</c:v>
                </c:pt>
              </c:numCache>
            </c:numRef>
          </c:val>
          <c:extLst>
            <c:ext xmlns:c16="http://schemas.microsoft.com/office/drawing/2014/chart" uri="{C3380CC4-5D6E-409C-BE32-E72D297353CC}">
              <c16:uniqueId val="{00000000-5B54-40DD-999A-F5A8D7824E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54-40DD-999A-F5A8D7824E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60</c:v>
                </c:pt>
                <c:pt idx="3">
                  <c:v>60</c:v>
                </c:pt>
                <c:pt idx="6">
                  <c:v>60</c:v>
                </c:pt>
                <c:pt idx="9">
                  <c:v>59</c:v>
                </c:pt>
                <c:pt idx="12">
                  <c:v>59</c:v>
                </c:pt>
              </c:numCache>
            </c:numRef>
          </c:val>
          <c:extLst>
            <c:ext xmlns:c16="http://schemas.microsoft.com/office/drawing/2014/chart" uri="{C3380CC4-5D6E-409C-BE32-E72D297353CC}">
              <c16:uniqueId val="{00000002-5B54-40DD-999A-F5A8D7824E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54-40DD-999A-F5A8D7824E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1628</c:v>
                </c:pt>
                <c:pt idx="3">
                  <c:v>1711</c:v>
                </c:pt>
                <c:pt idx="6">
                  <c:v>1668</c:v>
                </c:pt>
                <c:pt idx="9">
                  <c:v>1651</c:v>
                </c:pt>
                <c:pt idx="12">
                  <c:v>1620</c:v>
                </c:pt>
              </c:numCache>
            </c:numRef>
          </c:val>
          <c:extLst>
            <c:ext xmlns:c16="http://schemas.microsoft.com/office/drawing/2014/chart" uri="{C3380CC4-5D6E-409C-BE32-E72D297353CC}">
              <c16:uniqueId val="{00000004-5B54-40DD-999A-F5A8D7824E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54-40DD-999A-F5A8D7824E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54-40DD-999A-F5A8D7824E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2098</c:v>
                </c:pt>
                <c:pt idx="3">
                  <c:v>1964</c:v>
                </c:pt>
                <c:pt idx="6">
                  <c:v>2005</c:v>
                </c:pt>
                <c:pt idx="9">
                  <c:v>1975</c:v>
                </c:pt>
                <c:pt idx="12">
                  <c:v>1891</c:v>
                </c:pt>
              </c:numCache>
            </c:numRef>
          </c:val>
          <c:extLst>
            <c:ext xmlns:c16="http://schemas.microsoft.com/office/drawing/2014/chart" uri="{C3380CC4-5D6E-409C-BE32-E72D297353CC}">
              <c16:uniqueId val="{00000007-5B54-40DD-999A-F5A8D7824E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-311</c:v>
                </c:pt>
                <c:pt idx="2">
                  <c:v>#N/A</c:v>
                </c:pt>
                <c:pt idx="3">
                  <c:v>#N/A</c:v>
                </c:pt>
                <c:pt idx="4">
                  <c:v>-244</c:v>
                </c:pt>
                <c:pt idx="5">
                  <c:v>#N/A</c:v>
                </c:pt>
                <c:pt idx="6">
                  <c:v>#N/A</c:v>
                </c:pt>
                <c:pt idx="7">
                  <c:v>-147</c:v>
                </c:pt>
                <c:pt idx="8">
                  <c:v>#N/A</c:v>
                </c:pt>
                <c:pt idx="9">
                  <c:v>#N/A</c:v>
                </c:pt>
                <c:pt idx="10">
                  <c:v>-15</c:v>
                </c:pt>
                <c:pt idx="11">
                  <c:v>#N/A</c:v>
                </c:pt>
                <c:pt idx="12">
                  <c:v>#N/A</c:v>
                </c:pt>
                <c:pt idx="13">
                  <c:v>-100</c:v>
                </c:pt>
                <c:pt idx="14">
                  <c:v>#N/A</c:v>
                </c:pt>
              </c:numCache>
            </c:numRef>
          </c:val>
          <c:smooth val="0"/>
          <c:extLst>
            <c:ext xmlns:c16="http://schemas.microsoft.com/office/drawing/2014/chart" uri="{C3380CC4-5D6E-409C-BE32-E72D297353CC}">
              <c16:uniqueId val="{00000008-5B54-40DD-999A-F5A8D7824E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26769</c:v>
                </c:pt>
                <c:pt idx="5">
                  <c:v>25575</c:v>
                </c:pt>
                <c:pt idx="8">
                  <c:v>25383</c:v>
                </c:pt>
                <c:pt idx="11">
                  <c:v>24213</c:v>
                </c:pt>
                <c:pt idx="14">
                  <c:v>22760</c:v>
                </c:pt>
              </c:numCache>
            </c:numRef>
          </c:val>
          <c:extLst>
            <c:ext xmlns:c16="http://schemas.microsoft.com/office/drawing/2014/chart" uri="{C3380CC4-5D6E-409C-BE32-E72D297353CC}">
              <c16:uniqueId val="{00000000-9549-44E3-A5A9-64C171A37B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14801</c:v>
                </c:pt>
                <c:pt idx="5">
                  <c:v>13804</c:v>
                </c:pt>
                <c:pt idx="8">
                  <c:v>12028</c:v>
                </c:pt>
                <c:pt idx="11">
                  <c:v>8910</c:v>
                </c:pt>
                <c:pt idx="14">
                  <c:v>7647</c:v>
                </c:pt>
              </c:numCache>
            </c:numRef>
          </c:val>
          <c:extLst>
            <c:ext xmlns:c16="http://schemas.microsoft.com/office/drawing/2014/chart" uri="{C3380CC4-5D6E-409C-BE32-E72D297353CC}">
              <c16:uniqueId val="{00000001-9549-44E3-A5A9-64C171A37B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15289</c:v>
                </c:pt>
                <c:pt idx="5">
                  <c:v>16445</c:v>
                </c:pt>
                <c:pt idx="8">
                  <c:v>18000</c:v>
                </c:pt>
                <c:pt idx="11">
                  <c:v>16499</c:v>
                </c:pt>
                <c:pt idx="14">
                  <c:v>14850</c:v>
                </c:pt>
              </c:numCache>
            </c:numRef>
          </c:val>
          <c:extLst>
            <c:ext xmlns:c16="http://schemas.microsoft.com/office/drawing/2014/chart" uri="{C3380CC4-5D6E-409C-BE32-E72D297353CC}">
              <c16:uniqueId val="{00000002-9549-44E3-A5A9-64C171A37B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49-44E3-A5A9-64C171A37B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49-44E3-A5A9-64C171A37B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14</c:v>
                </c:pt>
                <c:pt idx="3">
                  <c:v>20</c:v>
                </c:pt>
                <c:pt idx="6">
                  <c:v>0</c:v>
                </c:pt>
                <c:pt idx="9">
                  <c:v>0</c:v>
                </c:pt>
                <c:pt idx="12">
                  <c:v>0</c:v>
                </c:pt>
              </c:numCache>
            </c:numRef>
          </c:val>
          <c:extLst>
            <c:ext xmlns:c16="http://schemas.microsoft.com/office/drawing/2014/chart" uri="{C3380CC4-5D6E-409C-BE32-E72D297353CC}">
              <c16:uniqueId val="{00000005-9549-44E3-A5A9-64C171A37B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4411</c:v>
                </c:pt>
                <c:pt idx="3">
                  <c:v>4445</c:v>
                </c:pt>
                <c:pt idx="6">
                  <c:v>4300</c:v>
                </c:pt>
                <c:pt idx="9">
                  <c:v>4296</c:v>
                </c:pt>
                <c:pt idx="12">
                  <c:v>4488</c:v>
                </c:pt>
              </c:numCache>
            </c:numRef>
          </c:val>
          <c:extLst>
            <c:ext xmlns:c16="http://schemas.microsoft.com/office/drawing/2014/chart" uri="{C3380CC4-5D6E-409C-BE32-E72D297353CC}">
              <c16:uniqueId val="{00000006-9549-44E3-A5A9-64C171A37B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549-44E3-A5A9-64C171A37B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16398</c:v>
                </c:pt>
                <c:pt idx="3">
                  <c:v>15625</c:v>
                </c:pt>
                <c:pt idx="6">
                  <c:v>14644</c:v>
                </c:pt>
                <c:pt idx="9">
                  <c:v>13118</c:v>
                </c:pt>
                <c:pt idx="12">
                  <c:v>12188</c:v>
                </c:pt>
              </c:numCache>
            </c:numRef>
          </c:val>
          <c:extLst>
            <c:ext xmlns:c16="http://schemas.microsoft.com/office/drawing/2014/chart" uri="{C3380CC4-5D6E-409C-BE32-E72D297353CC}">
              <c16:uniqueId val="{00000008-9549-44E3-A5A9-64C171A37B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467</c:v>
                </c:pt>
                <c:pt idx="3">
                  <c:v>407</c:v>
                </c:pt>
                <c:pt idx="6">
                  <c:v>346</c:v>
                </c:pt>
                <c:pt idx="9">
                  <c:v>286</c:v>
                </c:pt>
                <c:pt idx="12">
                  <c:v>227</c:v>
                </c:pt>
              </c:numCache>
            </c:numRef>
          </c:val>
          <c:extLst>
            <c:ext xmlns:c16="http://schemas.microsoft.com/office/drawing/2014/chart" uri="{C3380CC4-5D6E-409C-BE32-E72D297353CC}">
              <c16:uniqueId val="{00000009-9549-44E3-A5A9-64C171A37B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17888</c:v>
                </c:pt>
                <c:pt idx="3">
                  <c:v>17715</c:v>
                </c:pt>
                <c:pt idx="6">
                  <c:v>19791</c:v>
                </c:pt>
                <c:pt idx="9">
                  <c:v>20420</c:v>
                </c:pt>
                <c:pt idx="12">
                  <c:v>20922</c:v>
                </c:pt>
              </c:numCache>
            </c:numRef>
          </c:val>
          <c:extLst>
            <c:ext xmlns:c16="http://schemas.microsoft.com/office/drawing/2014/chart" uri="{C3380CC4-5D6E-409C-BE32-E72D297353CC}">
              <c16:uniqueId val="{0000000A-9549-44E3-A5A9-64C171A37B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549-44E3-A5A9-64C171A37B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7522</c:v>
                </c:pt>
                <c:pt idx="1">
                  <c:v>7397</c:v>
                </c:pt>
                <c:pt idx="2">
                  <c:v>7742</c:v>
                </c:pt>
              </c:numCache>
            </c:numRef>
          </c:val>
          <c:extLst>
            <c:ext xmlns:c16="http://schemas.microsoft.com/office/drawing/2014/chart" uri="{C3380CC4-5D6E-409C-BE32-E72D297353CC}">
              <c16:uniqueId val="{00000000-F7FB-4DE4-9157-4937091DF6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1637</c:v>
                </c:pt>
                <c:pt idx="1">
                  <c:v>1637</c:v>
                </c:pt>
                <c:pt idx="2">
                  <c:v>0</c:v>
                </c:pt>
              </c:numCache>
            </c:numRef>
          </c:val>
          <c:extLst>
            <c:ext xmlns:c16="http://schemas.microsoft.com/office/drawing/2014/chart" uri="{C3380CC4-5D6E-409C-BE32-E72D297353CC}">
              <c16:uniqueId val="{00000001-F7FB-4DE4-9157-4937091DF6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5276</c:v>
                </c:pt>
                <c:pt idx="1">
                  <c:v>5292</c:v>
                </c:pt>
                <c:pt idx="2">
                  <c:v>5154</c:v>
                </c:pt>
              </c:numCache>
            </c:numRef>
          </c:val>
          <c:extLst>
            <c:ext xmlns:c16="http://schemas.microsoft.com/office/drawing/2014/chart" uri="{C3380CC4-5D6E-409C-BE32-E72D297353CC}">
              <c16:uniqueId val="{00000002-F7FB-4DE4-9157-4937091DF6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86,351
84,421
14.87
45,251,885
44,186,031
598,808
20,684,627
20,921,901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年度の単年度財政力指数は、令和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0.02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か年平均である財政力指数は前年度から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0.02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ポイント減少の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0.93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となり、類似団体内平均値を上回っている。類似団体内平均値を上回る要因は、市内に多くの企業を有しており、法人税割の収入が類似団体よりも多いことなどが挙げられる。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産業都市である本市は景気の影響を受けやすいため、今後も引き続き徴収業務の強化等財政基盤の強化を図り、安定した財政運営に努める。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168275</xdr:rowOff>
    </xdr:from>
    <xdr:to>
      <xdr:col>23</xdr:col>
      <xdr:colOff>133350</xdr:colOff>
      <xdr:row>39</xdr:row>
      <xdr:rowOff>37042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833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128058</xdr:rowOff>
    </xdr:from>
    <xdr:to>
      <xdr:col>19</xdr:col>
      <xdr:colOff>133350</xdr:colOff>
      <xdr:row>38</xdr:row>
      <xdr:rowOff>168275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431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87842</xdr:rowOff>
    </xdr:from>
    <xdr:to>
      <xdr:col>15</xdr:col>
      <xdr:colOff>82550</xdr:colOff>
      <xdr:row>38</xdr:row>
      <xdr:rowOff>128058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029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38</xdr:row>
      <xdr:rowOff>87842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58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157692</xdr:rowOff>
    </xdr:from>
    <xdr:to>
      <xdr:col>23</xdr:col>
      <xdr:colOff>184150</xdr:colOff>
      <xdr:row>39</xdr:row>
      <xdr:rowOff>87842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2769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117475</xdr:rowOff>
    </xdr:from>
    <xdr:to>
      <xdr:col>19</xdr:col>
      <xdr:colOff>184150</xdr:colOff>
      <xdr:row>39</xdr:row>
      <xdr:rowOff>47625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57802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77258</xdr:rowOff>
    </xdr:from>
    <xdr:to>
      <xdr:col>15</xdr:col>
      <xdr:colOff>133350</xdr:colOff>
      <xdr:row>39</xdr:row>
      <xdr:rowOff>7408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17585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37042</xdr:rowOff>
    </xdr:from>
    <xdr:to>
      <xdr:col>11</xdr:col>
      <xdr:colOff>82550</xdr:colOff>
      <xdr:row>38</xdr:row>
      <xdr:rowOff>138642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148819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年度決算において、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固定資産税</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が増加となったものの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普通交付税や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臨時財政対策債の発行額が減少したことにより、分母の一部である経常一般財源等総額は減少となった。また、分子である経常経費充当一般財源等総額は増加したため、経常収支比率は前年度比</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ポイント悪化の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98.5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今後も物価高騰や超高齢化社会における社会保障関係経費等、多様な財政需要に対応するため、行財政改革による歳出引き締め等、経常経費充当一般財源等総額の抑制に努める。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97536</xdr:rowOff>
    </xdr:from>
    <xdr:to>
      <xdr:col>23</xdr:col>
      <xdr:colOff>133350</xdr:colOff>
      <xdr:row>63</xdr:row>
      <xdr:rowOff>162560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27436"/>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124206</xdr:rowOff>
    </xdr:from>
    <xdr:to>
      <xdr:col>19</xdr:col>
      <xdr:colOff>133350</xdr:colOff>
      <xdr:row>62</xdr:row>
      <xdr:rowOff>97536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8265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124206</xdr:rowOff>
    </xdr:from>
    <xdr:to>
      <xdr:col>15</xdr:col>
      <xdr:colOff>82550</xdr:colOff>
      <xdr:row>63</xdr:row>
      <xdr:rowOff>32258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8265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64</xdr:row>
      <xdr:rowOff>20066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3360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46736</xdr:rowOff>
    </xdr:from>
    <xdr:to>
      <xdr:col>19</xdr:col>
      <xdr:colOff>184150</xdr:colOff>
      <xdr:row>62</xdr:row>
      <xdr:rowOff>148336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73406</xdr:rowOff>
    </xdr:from>
    <xdr:to>
      <xdr:col>15</xdr:col>
      <xdr:colOff>133350</xdr:colOff>
      <xdr:row>62</xdr:row>
      <xdr:rowOff>3556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159783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152908</xdr:rowOff>
    </xdr:from>
    <xdr:to>
      <xdr:col>11</xdr:col>
      <xdr:colOff>82550</xdr:colOff>
      <xdr:row>63</xdr:row>
      <xdr:rowOff>83058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67835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140716</xdr:rowOff>
    </xdr:from>
    <xdr:to>
      <xdr:col>7</xdr:col>
      <xdr:colOff>31750</xdr:colOff>
      <xdr:row>64</xdr:row>
      <xdr:rowOff>70866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55643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[137,154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本市における人件費、物件費の特徴は、給食・ごみ収集業務を単独で行っているため、類似団体内平均値に比して多額となる傾向にある。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年度より運営開始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ごみ処理業務の広域化</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維持管理費用が減少したため、</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と比較して減少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ている。今後も、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職員の適正配置等による人件費の適正化や業務の見直しを行うことにより、経費の効率化に努めていく。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9361</xdr:rowOff>
    </xdr:from>
    <xdr:to>
      <xdr:col>23</xdr:col>
      <xdr:colOff>133350</xdr:colOff>
      <xdr:row>83</xdr:row>
      <xdr:rowOff>92560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239711"/>
          <a:ext cx="838200" cy="8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42255</xdr:rowOff>
    </xdr:from>
    <xdr:to>
      <xdr:col>19</xdr:col>
      <xdr:colOff>133350</xdr:colOff>
      <xdr:row>83</xdr:row>
      <xdr:rowOff>92560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72605"/>
          <a:ext cx="889000" cy="5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131026</xdr:rowOff>
    </xdr:from>
    <xdr:to>
      <xdr:col>15</xdr:col>
      <xdr:colOff>82550</xdr:colOff>
      <xdr:row>83</xdr:row>
      <xdr:rowOff>42255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89926"/>
          <a:ext cx="889000" cy="8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70768</xdr:rowOff>
    </xdr:from>
    <xdr:to>
      <xdr:col>11</xdr:col>
      <xdr:colOff>31750</xdr:colOff>
      <xdr:row>82</xdr:row>
      <xdr:rowOff>131026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29668"/>
          <a:ext cx="889000" cy="6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130011</xdr:rowOff>
    </xdr:from>
    <xdr:to>
      <xdr:col>23</xdr:col>
      <xdr:colOff>184150</xdr:colOff>
      <xdr:row>83</xdr:row>
      <xdr:rowOff>60161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8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102088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6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41760</xdr:rowOff>
    </xdr:from>
    <xdr:to>
      <xdr:col>19</xdr:col>
      <xdr:colOff>184150</xdr:colOff>
      <xdr:row>83</xdr:row>
      <xdr:rowOff>143360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128137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58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162905</xdr:rowOff>
    </xdr:from>
    <xdr:to>
      <xdr:col>15</xdr:col>
      <xdr:colOff>133350</xdr:colOff>
      <xdr:row>83</xdr:row>
      <xdr:rowOff>93055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77832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0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80226</xdr:rowOff>
    </xdr:from>
    <xdr:to>
      <xdr:col>11</xdr:col>
      <xdr:colOff>82550</xdr:colOff>
      <xdr:row>83</xdr:row>
      <xdr:rowOff>10376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3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166603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2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19968</xdr:rowOff>
    </xdr:from>
    <xdr:to>
      <xdr:col>7</xdr:col>
      <xdr:colOff>31750</xdr:colOff>
      <xdr:row>82</xdr:row>
      <xdr:rowOff>121568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7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106345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6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年度に普通昇給の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ヶ月延伸、平成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年度には職員の独自給料カット（管理職</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％、一般職員</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年度からは高齢層職員昇給抑制を行い給与の適正化に努めてきた。また、平成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年度において、国家公務員の給与減額に準じた給与削減を実施した。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今後とも、国家公務員準拠、人事院勧告の尊重を基本とし、適正な給与水準を維持していく</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70909</xdr:rowOff>
    </xdr:from>
    <xdr:to>
      <xdr:col>81</xdr:col>
      <xdr:colOff>44450</xdr:colOff>
      <xdr:row>87</xdr:row>
      <xdr:rowOff>111125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98705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87</xdr:row>
      <xdr:rowOff>111125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78597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61384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7859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1059</xdr:rowOff>
    </xdr:from>
    <xdr:to>
      <xdr:col>68</xdr:col>
      <xdr:colOff>152400</xdr:colOff>
      <xdr:row>86</xdr:row>
      <xdr:rowOff>61384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74575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20109</xdr:rowOff>
    </xdr:from>
    <xdr:to>
      <xdr:col>81</xdr:col>
      <xdr:colOff>95250</xdr:colOff>
      <xdr:row>87</xdr:row>
      <xdr:rowOff>121709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163636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本市においては、消防・給食・ごみ収集などを単独直営で行ってきたことや、保育行政の充実に取り組むため保育士等が加配となっていたことで、職員数は大阪府平均を上回っていた。平成</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22</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年度から実施した「摂津市第四次行財政改革実施計画」では職員数の</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660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人体制に取り組み、事務職員は退職者の</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割補充、現業職員は不補充を原則として取り組んできた。また、平成</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26</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年度から実施している「摂津市第五次行財政改革実施計画」において、定員管理の方針に基づき、民間保育所等民営化や窓口業務委託等により職員数の適正管理を行っている。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年度では人口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人当たりの職員数が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6.66</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人と類似団体内平均値に比べ</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0.04</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ポイント増となった。今後も組織運営力を高め、効率的な執行体制を確立し、職員数の適正化に努める。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51012</xdr:rowOff>
    </xdr:from>
    <xdr:to>
      <xdr:col>81</xdr:col>
      <xdr:colOff>44450</xdr:colOff>
      <xdr:row>61</xdr:row>
      <xdr:rowOff>67098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509462"/>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12806</xdr:rowOff>
    </xdr:from>
    <xdr:to>
      <xdr:col>77</xdr:col>
      <xdr:colOff>44450</xdr:colOff>
      <xdr:row>61</xdr:row>
      <xdr:rowOff>51012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71256"/>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12806</xdr:rowOff>
    </xdr:from>
    <xdr:to>
      <xdr:col>72</xdr:col>
      <xdr:colOff>203200</xdr:colOff>
      <xdr:row>61</xdr:row>
      <xdr:rowOff>12806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71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168169</xdr:rowOff>
    </xdr:from>
    <xdr:to>
      <xdr:col>68</xdr:col>
      <xdr:colOff>152400</xdr:colOff>
      <xdr:row>61</xdr:row>
      <xdr:rowOff>12806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5516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16298</xdr:rowOff>
    </xdr:from>
    <xdr:to>
      <xdr:col>81</xdr:col>
      <xdr:colOff>95250</xdr:colOff>
      <xdr:row>61</xdr:row>
      <xdr:rowOff>117898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159825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4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212</xdr:rowOff>
    </xdr:from>
    <xdr:to>
      <xdr:col>77</xdr:col>
      <xdr:colOff>95250</xdr:colOff>
      <xdr:row>61</xdr:row>
      <xdr:rowOff>101812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86589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54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133456</xdr:rowOff>
    </xdr:from>
    <xdr:to>
      <xdr:col>73</xdr:col>
      <xdr:colOff>44450</xdr:colOff>
      <xdr:row>61</xdr:row>
      <xdr:rowOff>63606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73783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8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133456</xdr:rowOff>
    </xdr:from>
    <xdr:to>
      <xdr:col>68</xdr:col>
      <xdr:colOff>203200</xdr:colOff>
      <xdr:row>61</xdr:row>
      <xdr:rowOff>63606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48383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0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新規市債発行が増加した結果、実質公債費比率の算定の対象となる元利償還金が増加しており、令和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ポイント悪化の△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千里丘駅西地区再開発事業や阪急京都線連続立体交差事業、千里丘小学校校舎建設事業などの大規模事業が計画されている中で、将来にわたっての負担を平準化する観点から新規市債発行に留意し、公営企業会計の経営健全化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11430</xdr:rowOff>
    </xdr:from>
    <xdr:to>
      <xdr:col>81</xdr:col>
      <xdr:colOff>44450</xdr:colOff>
      <xdr:row>38</xdr:row>
      <xdr:rowOff>35560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5265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134620</xdr:rowOff>
    </xdr:from>
    <xdr:to>
      <xdr:col>77</xdr:col>
      <xdr:colOff>44450</xdr:colOff>
      <xdr:row>38</xdr:row>
      <xdr:rowOff>11430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4782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134620</xdr:rowOff>
    </xdr:from>
    <xdr:to>
      <xdr:col>72</xdr:col>
      <xdr:colOff>203200</xdr:colOff>
      <xdr:row>38</xdr:row>
      <xdr:rowOff>11430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4782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11430</xdr:rowOff>
    </xdr:from>
    <xdr:to>
      <xdr:col>68</xdr:col>
      <xdr:colOff>152400</xdr:colOff>
      <xdr:row>38</xdr:row>
      <xdr:rowOff>83820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5265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156210</xdr:rowOff>
    </xdr:from>
    <xdr:to>
      <xdr:col>81</xdr:col>
      <xdr:colOff>95250</xdr:colOff>
      <xdr:row>38</xdr:row>
      <xdr:rowOff>86360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1287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132080</xdr:rowOff>
    </xdr:from>
    <xdr:to>
      <xdr:col>77</xdr:col>
      <xdr:colOff>95250</xdr:colOff>
      <xdr:row>38</xdr:row>
      <xdr:rowOff>62230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72407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83820</xdr:rowOff>
    </xdr:from>
    <xdr:to>
      <xdr:col>73</xdr:col>
      <xdr:colOff>44450</xdr:colOff>
      <xdr:row>38</xdr:row>
      <xdr:rowOff>13970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24147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132080</xdr:rowOff>
    </xdr:from>
    <xdr:to>
      <xdr:col>68</xdr:col>
      <xdr:colOff>203200</xdr:colOff>
      <xdr:row>38</xdr:row>
      <xdr:rowOff>62230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72407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一般会計等に係る地方債の現在高が増加する一方、充当可能基金等の充当可能財源が減少していること</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将来負担額が令和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24.3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ポイント増加の△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40.6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％となった。将来負担比率は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％を下回り、類似団体内平均値を下回る水準を維持している。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今後も公債費等義務的経費の削減を中心とする行財政改革を進め、財政の健全化に努める。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86,351
84,421
14.87
45,251,885
44,186,031
598,808
20,684,627
20,921,901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年度は前年度と同様に類似団体内平均値を上回ることとなった。職員数及び給与制度の適正化に取り組んでいく。</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156392</xdr:rowOff>
    </xdr:from>
    <xdr:to>
      <xdr:col>24</xdr:col>
      <xdr:colOff>25400</xdr:colOff>
      <xdr:row>36</xdr:row>
      <xdr:rowOff>156392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3285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91077</xdr:rowOff>
    </xdr:from>
    <xdr:to>
      <xdr:col>19</xdr:col>
      <xdr:colOff>187325</xdr:colOff>
      <xdr:row>36</xdr:row>
      <xdr:rowOff>156392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6327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91077</xdr:rowOff>
    </xdr:from>
    <xdr:to>
      <xdr:col>15</xdr:col>
      <xdr:colOff>98425</xdr:colOff>
      <xdr:row>37</xdr:row>
      <xdr:rowOff>56787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6327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6169</xdr:rowOff>
    </xdr:from>
    <xdr:to>
      <xdr:col>11</xdr:col>
      <xdr:colOff>9525</xdr:colOff>
      <xdr:row>37</xdr:row>
      <xdr:rowOff>56787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78369"/>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105592</xdr:rowOff>
    </xdr:from>
    <xdr:to>
      <xdr:col>24</xdr:col>
      <xdr:colOff>76200</xdr:colOff>
      <xdr:row>37</xdr:row>
      <xdr:rowOff>35742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77669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4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105592</xdr:rowOff>
    </xdr:from>
    <xdr:to>
      <xdr:col>20</xdr:col>
      <xdr:colOff>38100</xdr:colOff>
      <xdr:row>37</xdr:row>
      <xdr:rowOff>35742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20519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6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40277</xdr:rowOff>
    </xdr:from>
    <xdr:to>
      <xdr:col>15</xdr:col>
      <xdr:colOff>149225</xdr:colOff>
      <xdr:row>36</xdr:row>
      <xdr:rowOff>141877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126654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5987</xdr:rowOff>
    </xdr:from>
    <xdr:to>
      <xdr:col>11</xdr:col>
      <xdr:colOff>60325</xdr:colOff>
      <xdr:row>37</xdr:row>
      <xdr:rowOff>107587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92364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126819</xdr:rowOff>
    </xdr:from>
    <xdr:to>
      <xdr:col>6</xdr:col>
      <xdr:colOff>171450</xdr:colOff>
      <xdr:row>36</xdr:row>
      <xdr:rowOff>56969</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41746</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ごみ処理委託料の増加や、業務の民間委託範囲拡大を推進してきたことにより、類似団体内平均値を上回る数値となっている。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今後も、令和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年度より運営開始のごみ処理業務の広域化を始め、給食業務の委託範囲精査、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会計年度任用職員</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等の雇用適正化を図っていく。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53848</xdr:rowOff>
    </xdr:from>
    <xdr:to>
      <xdr:col>82</xdr:col>
      <xdr:colOff>107950</xdr:colOff>
      <xdr:row>18</xdr:row>
      <xdr:rowOff>90424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399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90424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759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72136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759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72136</xdr:rowOff>
    </xdr:from>
    <xdr:to>
      <xdr:col>69</xdr:col>
      <xdr:colOff>92075</xdr:colOff>
      <xdr:row>20</xdr:row>
      <xdr:rowOff>3556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5823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xdr:rowOff>
    </xdr:from>
    <xdr:to>
      <xdr:col>82</xdr:col>
      <xdr:colOff>158750</xdr:colOff>
      <xdr:row>18</xdr:row>
      <xdr:rowOff>104648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146575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39624</xdr:rowOff>
    </xdr:from>
    <xdr:to>
      <xdr:col>78</xdr:col>
      <xdr:colOff>120650</xdr:colOff>
      <xdr:row>18</xdr:row>
      <xdr:rowOff>141224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126001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1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21336</xdr:rowOff>
    </xdr:from>
    <xdr:to>
      <xdr:col>69</xdr:col>
      <xdr:colOff>142875</xdr:colOff>
      <xdr:row>18</xdr:row>
      <xdr:rowOff>122936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107713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124206</xdr:rowOff>
    </xdr:from>
    <xdr:to>
      <xdr:col>65</xdr:col>
      <xdr:colOff>53975</xdr:colOff>
      <xdr:row>20</xdr:row>
      <xdr:rowOff>54356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39133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6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障害福祉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関係経費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児童福祉関係経費が増加したことにより、令和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17.4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％となった。扶助費全体では、依然類似団体内平均値を上回っている。今後も扶助費の増加は、高い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水準で推移することが見込まれるため、事業の見直し等、適切な財政運営に努める。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123190</xdr:rowOff>
    </xdr:from>
    <xdr:to>
      <xdr:col>24</xdr:col>
      <xdr:colOff>25400</xdr:colOff>
      <xdr:row>58</xdr:row>
      <xdr:rowOff>81280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958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92710</xdr:rowOff>
    </xdr:from>
    <xdr:to>
      <xdr:col>19</xdr:col>
      <xdr:colOff>187325</xdr:colOff>
      <xdr:row>57</xdr:row>
      <xdr:rowOff>123190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6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92710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282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58</xdr:row>
      <xdr:rowOff>104140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282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30480</xdr:rowOff>
    </xdr:from>
    <xdr:to>
      <xdr:col>24</xdr:col>
      <xdr:colOff>76200</xdr:colOff>
      <xdr:row>58</xdr:row>
      <xdr:rowOff>132080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2557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72390</xdr:rowOff>
    </xdr:from>
    <xdr:to>
      <xdr:col>20</xdr:col>
      <xdr:colOff>38100</xdr:colOff>
      <xdr:row>58</xdr:row>
      <xdr:rowOff>2540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158767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41910</xdr:rowOff>
    </xdr:from>
    <xdr:to>
      <xdr:col>15</xdr:col>
      <xdr:colOff>149225</xdr:colOff>
      <xdr:row>57</xdr:row>
      <xdr:rowOff>143510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128287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平成元年度より公共下水道の整備を急激に推進した結果、下水道事業会計における公営企業債償還財源に充てる繰出金が多額に上っている。公営企業債の発行について、平成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年度から元金償還金以内の発行に努めており、新規の発行を抑制している。平成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年度からは企業会計へ移行しており、経営効率化による繰出金の抑制を図る。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15422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771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4535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167822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445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91622</xdr:rowOff>
    </xdr:from>
    <xdr:to>
      <xdr:col>69</xdr:col>
      <xdr:colOff>92075</xdr:colOff>
      <xdr:row>57</xdr:row>
      <xdr:rowOff>167822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64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108149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年度より運営開始したごみ処理業務の広域化により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、負担金が増えたことで、令和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類似団体平均値を</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上回る結果となった</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100330</xdr:rowOff>
    </xdr:from>
    <xdr:to>
      <xdr:col>82</xdr:col>
      <xdr:colOff>107950</xdr:colOff>
      <xdr:row>39</xdr:row>
      <xdr:rowOff>46990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4398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77470</xdr:rowOff>
    </xdr:from>
    <xdr:to>
      <xdr:col>78</xdr:col>
      <xdr:colOff>69850</xdr:colOff>
      <xdr:row>37</xdr:row>
      <xdr:rowOff>100330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2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77470</xdr:rowOff>
    </xdr:from>
    <xdr:to>
      <xdr:col>73</xdr:col>
      <xdr:colOff>180975</xdr:colOff>
      <xdr:row>38</xdr:row>
      <xdr:rowOff>20320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21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20320</xdr:rowOff>
    </xdr:from>
    <xdr:to>
      <xdr:col>69</xdr:col>
      <xdr:colOff>92075</xdr:colOff>
      <xdr:row>38</xdr:row>
      <xdr:rowOff>43180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53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139717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49530</xdr:rowOff>
    </xdr:from>
    <xdr:to>
      <xdr:col>78</xdr:col>
      <xdr:colOff>120650</xdr:colOff>
      <xdr:row>37</xdr:row>
      <xdr:rowOff>151130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161307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26670</xdr:rowOff>
    </xdr:from>
    <xdr:to>
      <xdr:col>74</xdr:col>
      <xdr:colOff>31750</xdr:colOff>
      <xdr:row>37</xdr:row>
      <xdr:rowOff>128270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138447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140970</xdr:rowOff>
    </xdr:from>
    <xdr:to>
      <xdr:col>69</xdr:col>
      <xdr:colOff>142875</xdr:colOff>
      <xdr:row>38</xdr:row>
      <xdr:rowOff>71120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81297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163830</xdr:rowOff>
    </xdr:from>
    <xdr:to>
      <xdr:col>65</xdr:col>
      <xdr:colOff>53975</xdr:colOff>
      <xdr:row>38</xdr:row>
      <xdr:rowOff>93980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104157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ポイント減少した。</a:t>
          </a:r>
          <a:b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も引き続き、千里丘駅西地区再開発事業や阪急京都線連続立体交差事業、千里丘小学校校舎建設事業などの大規模事業が計画されている中で、建設事業を精査し、将来の財政負担のバランスを考慮し、新規市債の発行を検討する必要があ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88900</xdr:rowOff>
    </xdr:from>
    <xdr:to>
      <xdr:col>24</xdr:col>
      <xdr:colOff>25400</xdr:colOff>
      <xdr:row>74</xdr:row>
      <xdr:rowOff>111760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776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111760</xdr:rowOff>
    </xdr:from>
    <xdr:to>
      <xdr:col>19</xdr:col>
      <xdr:colOff>187325</xdr:colOff>
      <xdr:row>74</xdr:row>
      <xdr:rowOff>119380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799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119380</xdr:rowOff>
    </xdr:from>
    <xdr:to>
      <xdr:col>15</xdr:col>
      <xdr:colOff>98425</xdr:colOff>
      <xdr:row>75</xdr:row>
      <xdr:rowOff>1270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806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1270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852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38100</xdr:rowOff>
    </xdr:from>
    <xdr:to>
      <xdr:col>24</xdr:col>
      <xdr:colOff>76200</xdr:colOff>
      <xdr:row>74</xdr:row>
      <xdr:rowOff>139700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54627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60960</xdr:rowOff>
    </xdr:from>
    <xdr:to>
      <xdr:col>20</xdr:col>
      <xdr:colOff>38100</xdr:colOff>
      <xdr:row>74</xdr:row>
      <xdr:rowOff>162560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1287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68580</xdr:rowOff>
    </xdr:from>
    <xdr:to>
      <xdr:col>15</xdr:col>
      <xdr:colOff>149225</xdr:colOff>
      <xdr:row>74</xdr:row>
      <xdr:rowOff>170180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8907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ポイント増加した。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児童福祉関係経費及び</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障害福祉</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関係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経費等、扶助費の増額や業務委託の拡大等、物件費の増額の影響により、類似団体内平均値を上回る</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90.0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％となっている。今後も、より一層の行財政改革を推進し、経常経費充当一般財源等の削減に努める。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80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4582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167005</xdr:rowOff>
    </xdr:from>
    <xdr:to>
      <xdr:col>78</xdr:col>
      <xdr:colOff>69850</xdr:colOff>
      <xdr:row>79</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36865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167005</xdr:rowOff>
    </xdr:from>
    <xdr:to>
      <xdr:col>73</xdr:col>
      <xdr:colOff>180975</xdr:colOff>
      <xdr:row>79</xdr:row>
      <xdr:rowOff>81280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36865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81280</xdr:rowOff>
    </xdr:from>
    <xdr:to>
      <xdr:col>69</xdr:col>
      <xdr:colOff>92075</xdr:colOff>
      <xdr:row>80</xdr:row>
      <xdr:rowOff>104139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62583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76200</xdr:rowOff>
    </xdr:from>
    <xdr:to>
      <xdr:col>82</xdr:col>
      <xdr:colOff>158750</xdr:colOff>
      <xdr:row>81</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156227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116205</xdr:rowOff>
    </xdr:from>
    <xdr:to>
      <xdr:col>74</xdr:col>
      <xdr:colOff>31750</xdr:colOff>
      <xdr:row>78</xdr:row>
      <xdr:rowOff>46355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31132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30480</xdr:rowOff>
    </xdr:from>
    <xdr:to>
      <xdr:col>69</xdr:col>
      <xdr:colOff>142875</xdr:colOff>
      <xdr:row>79</xdr:row>
      <xdr:rowOff>132080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116857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53339</xdr:rowOff>
    </xdr:from>
    <xdr:to>
      <xdr:col>65</xdr:col>
      <xdr:colOff>53975</xdr:colOff>
      <xdr:row>80</xdr:row>
      <xdr:rowOff>154939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139716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22276</xdr:rowOff>
    </xdr:from>
    <xdr:to>
      <xdr:col>29</xdr:col>
      <xdr:colOff>127000</xdr:colOff>
      <xdr:row>17</xdr:row>
      <xdr:rowOff>58420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84551"/>
          <a:ext cx="647700" cy="36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58420</xdr:rowOff>
    </xdr:from>
    <xdr:to>
      <xdr:col>26</xdr:col>
      <xdr:colOff>50800</xdr:colOff>
      <xdr:row>17</xdr:row>
      <xdr:rowOff>88798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20695"/>
          <a:ext cx="698500" cy="30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88798</xdr:rowOff>
    </xdr:from>
    <xdr:to>
      <xdr:col>22</xdr:col>
      <xdr:colOff>114300</xdr:colOff>
      <xdr:row>17</xdr:row>
      <xdr:rowOff>94450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51073"/>
          <a:ext cx="698500" cy="5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94450</xdr:rowOff>
    </xdr:from>
    <xdr:to>
      <xdr:col>18</xdr:col>
      <xdr:colOff>177800</xdr:colOff>
      <xdr:row>17</xdr:row>
      <xdr:rowOff>141503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56725"/>
          <a:ext cx="698500" cy="47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142926</xdr:rowOff>
    </xdr:from>
    <xdr:to>
      <xdr:col>29</xdr:col>
      <xdr:colOff>177800</xdr:colOff>
      <xdr:row>17</xdr:row>
      <xdr:rowOff>73076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33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115003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0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7620</xdr:rowOff>
    </xdr:from>
    <xdr:to>
      <xdr:col>26</xdr:col>
      <xdr:colOff>101600</xdr:colOff>
      <xdr:row>17</xdr:row>
      <xdr:rowOff>109220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69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93997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56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37998</xdr:rowOff>
    </xdr:from>
    <xdr:to>
      <xdr:col>22</xdr:col>
      <xdr:colOff>165100</xdr:colOff>
      <xdr:row>17</xdr:row>
      <xdr:rowOff>139598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00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124375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8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43650</xdr:rowOff>
    </xdr:from>
    <xdr:to>
      <xdr:col>19</xdr:col>
      <xdr:colOff>38100</xdr:colOff>
      <xdr:row>17</xdr:row>
      <xdr:rowOff>145250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05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130027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9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90703</xdr:rowOff>
    </xdr:from>
    <xdr:to>
      <xdr:col>15</xdr:col>
      <xdr:colOff>101600</xdr:colOff>
      <xdr:row>18</xdr:row>
      <xdr:rowOff>20853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52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3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165046</xdr:rowOff>
    </xdr:from>
    <xdr:to>
      <xdr:col>29</xdr:col>
      <xdr:colOff>127000</xdr:colOff>
      <xdr:row>37</xdr:row>
      <xdr:rowOff>197376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289746"/>
          <a:ext cx="647700" cy="32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165046</xdr:rowOff>
    </xdr:from>
    <xdr:to>
      <xdr:col>26</xdr:col>
      <xdr:colOff>50800</xdr:colOff>
      <xdr:row>37</xdr:row>
      <xdr:rowOff>214750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289746"/>
          <a:ext cx="698500" cy="49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214750</xdr:rowOff>
    </xdr:from>
    <xdr:to>
      <xdr:col>22</xdr:col>
      <xdr:colOff>114300</xdr:colOff>
      <xdr:row>37</xdr:row>
      <xdr:rowOff>250836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339450"/>
          <a:ext cx="698500" cy="36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250836</xdr:rowOff>
    </xdr:from>
    <xdr:to>
      <xdr:col>18</xdr:col>
      <xdr:colOff>177800</xdr:colOff>
      <xdr:row>37</xdr:row>
      <xdr:rowOff>276799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375536"/>
          <a:ext cx="698500" cy="25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146576</xdr:rowOff>
    </xdr:from>
    <xdr:to>
      <xdr:col>29</xdr:col>
      <xdr:colOff>177800</xdr:colOff>
      <xdr:row>37</xdr:row>
      <xdr:rowOff>248176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271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118653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24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114246</xdr:rowOff>
    </xdr:from>
    <xdr:to>
      <xdr:col>26</xdr:col>
      <xdr:colOff>101600</xdr:colOff>
      <xdr:row>37</xdr:row>
      <xdr:rowOff>215846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238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200623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325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163950</xdr:rowOff>
    </xdr:from>
    <xdr:to>
      <xdr:col>22</xdr:col>
      <xdr:colOff>165100</xdr:colOff>
      <xdr:row>37</xdr:row>
      <xdr:rowOff>265550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288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250327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3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200036</xdr:rowOff>
    </xdr:from>
    <xdr:to>
      <xdr:col>19</xdr:col>
      <xdr:colOff>38100</xdr:colOff>
      <xdr:row>37</xdr:row>
      <xdr:rowOff>301636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324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286413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4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225999</xdr:rowOff>
    </xdr:from>
    <xdr:to>
      <xdr:col>15</xdr:col>
      <xdr:colOff>101600</xdr:colOff>
      <xdr:row>37</xdr:row>
      <xdr:rowOff>327599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350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312376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43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86,351
84,421
14.87
45,251,885
44,186,031
598,808
20,684,627
20,921,901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115297</xdr:rowOff>
    </xdr:from>
    <xdr:to>
      <xdr:col>24</xdr:col>
      <xdr:colOff>63500</xdr:colOff>
      <xdr:row>35</xdr:row>
      <xdr:rowOff>119869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1604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119869</xdr:rowOff>
    </xdr:from>
    <xdr:to>
      <xdr:col>19</xdr:col>
      <xdr:colOff>177800</xdr:colOff>
      <xdr:row>35</xdr:row>
      <xdr:rowOff>161951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20619"/>
          <a:ext cx="889000" cy="4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161951</xdr:rowOff>
    </xdr:from>
    <xdr:to>
      <xdr:col>15</xdr:col>
      <xdr:colOff>50800</xdr:colOff>
      <xdr:row>36</xdr:row>
      <xdr:rowOff>6159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62701"/>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6159</xdr:rowOff>
    </xdr:from>
    <xdr:to>
      <xdr:col>10</xdr:col>
      <xdr:colOff>114300</xdr:colOff>
      <xdr:row>37</xdr:row>
      <xdr:rowOff>45860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78359"/>
          <a:ext cx="889000" cy="21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64497</xdr:rowOff>
    </xdr:from>
    <xdr:to>
      <xdr:col>24</xdr:col>
      <xdr:colOff>114300</xdr:colOff>
      <xdr:row>35</xdr:row>
      <xdr:rowOff>166097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6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87374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1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69069</xdr:rowOff>
    </xdr:from>
    <xdr:to>
      <xdr:col>20</xdr:col>
      <xdr:colOff>38100</xdr:colOff>
      <xdr:row>35</xdr:row>
      <xdr:rowOff>170669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6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15746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4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111151</xdr:rowOff>
    </xdr:from>
    <xdr:to>
      <xdr:col>15</xdr:col>
      <xdr:colOff>101600</xdr:colOff>
      <xdr:row>36</xdr:row>
      <xdr:rowOff>41301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57828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126809</xdr:rowOff>
    </xdr:from>
    <xdr:to>
      <xdr:col>10</xdr:col>
      <xdr:colOff>165100</xdr:colOff>
      <xdr:row>36</xdr:row>
      <xdr:rowOff>56959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73486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0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166510</xdr:rowOff>
    </xdr:from>
    <xdr:to>
      <xdr:col>6</xdr:col>
      <xdr:colOff>38100</xdr:colOff>
      <xdr:row>37</xdr:row>
      <xdr:rowOff>96660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113187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34379</xdr:rowOff>
    </xdr:from>
    <xdr:to>
      <xdr:col>24</xdr:col>
      <xdr:colOff>63500</xdr:colOff>
      <xdr:row>56</xdr:row>
      <xdr:rowOff>152159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35579"/>
          <a:ext cx="838200" cy="1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34379</xdr:rowOff>
    </xdr:from>
    <xdr:to>
      <xdr:col>19</xdr:col>
      <xdr:colOff>177800</xdr:colOff>
      <xdr:row>56</xdr:row>
      <xdr:rowOff>76644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35579"/>
          <a:ext cx="889000" cy="4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76644</xdr:rowOff>
    </xdr:from>
    <xdr:to>
      <xdr:col>15</xdr:col>
      <xdr:colOff>50800</xdr:colOff>
      <xdr:row>57</xdr:row>
      <xdr:rowOff>30861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77844"/>
          <a:ext cx="889000" cy="12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116662</xdr:rowOff>
    </xdr:from>
    <xdr:to>
      <xdr:col>10</xdr:col>
      <xdr:colOff>114300</xdr:colOff>
      <xdr:row>57</xdr:row>
      <xdr:rowOff>30861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17862"/>
          <a:ext cx="8890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101359</xdr:rowOff>
    </xdr:from>
    <xdr:to>
      <xdr:col>24</xdr:col>
      <xdr:colOff>114300</xdr:colOff>
      <xdr:row>57</xdr:row>
      <xdr:rowOff>31509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0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79786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8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155029</xdr:rowOff>
    </xdr:from>
    <xdr:to>
      <xdr:col>20</xdr:col>
      <xdr:colOff>38100</xdr:colOff>
      <xdr:row>56</xdr:row>
      <xdr:rowOff>85179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8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101706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6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25844</xdr:rowOff>
    </xdr:from>
    <xdr:to>
      <xdr:col>15</xdr:col>
      <xdr:colOff>101600</xdr:colOff>
      <xdr:row>56</xdr:row>
      <xdr:rowOff>127444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2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143971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151511</xdr:rowOff>
    </xdr:from>
    <xdr:to>
      <xdr:col>10</xdr:col>
      <xdr:colOff>165100</xdr:colOff>
      <xdr:row>57</xdr:row>
      <xdr:rowOff>81661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72788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4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65862</xdr:rowOff>
    </xdr:from>
    <xdr:to>
      <xdr:col>6</xdr:col>
      <xdr:colOff>38100</xdr:colOff>
      <xdr:row>56</xdr:row>
      <xdr:rowOff>167462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12539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4102</xdr:rowOff>
    </xdr:from>
    <xdr:to>
      <xdr:col>24</xdr:col>
      <xdr:colOff>63500</xdr:colOff>
      <xdr:row>78</xdr:row>
      <xdr:rowOff>78473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77202"/>
          <a:ext cx="838200" cy="7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167132</xdr:rowOff>
    </xdr:from>
    <xdr:to>
      <xdr:col>19</xdr:col>
      <xdr:colOff>177800</xdr:colOff>
      <xdr:row>78</xdr:row>
      <xdr:rowOff>4102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68782"/>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90512</xdr:rowOff>
    </xdr:from>
    <xdr:to>
      <xdr:col>15</xdr:col>
      <xdr:colOff>50800</xdr:colOff>
      <xdr:row>77</xdr:row>
      <xdr:rowOff>167132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92162"/>
          <a:ext cx="889000" cy="7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92663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90512</xdr:rowOff>
    </xdr:from>
    <xdr:to>
      <xdr:col>10</xdr:col>
      <xdr:colOff>114300</xdr:colOff>
      <xdr:row>77</xdr:row>
      <xdr:rowOff>131432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92162"/>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27673</xdr:rowOff>
    </xdr:from>
    <xdr:to>
      <xdr:col>24</xdr:col>
      <xdr:colOff>114300</xdr:colOff>
      <xdr:row>78</xdr:row>
      <xdr:rowOff>129273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144213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124752</xdr:rowOff>
    </xdr:from>
    <xdr:to>
      <xdr:col>20</xdr:col>
      <xdr:colOff>38100</xdr:colOff>
      <xdr:row>78</xdr:row>
      <xdr:rowOff>54902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2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71429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0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116332</xdr:rowOff>
    </xdr:from>
    <xdr:to>
      <xdr:col>15</xdr:col>
      <xdr:colOff>101600</xdr:colOff>
      <xdr:row>78</xdr:row>
      <xdr:rowOff>46482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1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63009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09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39712</xdr:rowOff>
    </xdr:from>
    <xdr:to>
      <xdr:col>10</xdr:col>
      <xdr:colOff>165100</xdr:colOff>
      <xdr:row>77</xdr:row>
      <xdr:rowOff>141312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4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157839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1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80632</xdr:rowOff>
    </xdr:from>
    <xdr:to>
      <xdr:col>6</xdr:col>
      <xdr:colOff>38100</xdr:colOff>
      <xdr:row>78</xdr:row>
      <xdr:rowOff>10782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27309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5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63500</xdr:rowOff>
    </xdr:from>
    <xdr:to>
      <xdr:col>24</xdr:col>
      <xdr:colOff>63500</xdr:colOff>
      <xdr:row>94</xdr:row>
      <xdr:rowOff>21906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08350"/>
          <a:ext cx="838200" cy="12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57708</xdr:rowOff>
    </xdr:from>
    <xdr:to>
      <xdr:col>19</xdr:col>
      <xdr:colOff>177800</xdr:colOff>
      <xdr:row>94</xdr:row>
      <xdr:rowOff>21906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002558"/>
          <a:ext cx="889000" cy="13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57708</xdr:rowOff>
    </xdr:from>
    <xdr:to>
      <xdr:col>15</xdr:col>
      <xdr:colOff>50800</xdr:colOff>
      <xdr:row>95</xdr:row>
      <xdr:rowOff>36449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002558"/>
          <a:ext cx="889000" cy="3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36449</xdr:rowOff>
    </xdr:from>
    <xdr:to>
      <xdr:col>10</xdr:col>
      <xdr:colOff>114300</xdr:colOff>
      <xdr:row>95</xdr:row>
      <xdr:rowOff>83801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32419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12700</xdr:rowOff>
    </xdr:from>
    <xdr:to>
      <xdr:col>24</xdr:col>
      <xdr:colOff>114300</xdr:colOff>
      <xdr:row>93</xdr:row>
      <xdr:rowOff>114300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35577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0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142556</xdr:rowOff>
    </xdr:from>
    <xdr:to>
      <xdr:col>20</xdr:col>
      <xdr:colOff>38100</xdr:colOff>
      <xdr:row>94</xdr:row>
      <xdr:rowOff>72706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89233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86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6908</xdr:rowOff>
    </xdr:from>
    <xdr:to>
      <xdr:col>15</xdr:col>
      <xdr:colOff>101600</xdr:colOff>
      <xdr:row>93</xdr:row>
      <xdr:rowOff>108508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9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125035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72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157099</xdr:rowOff>
    </xdr:from>
    <xdr:to>
      <xdr:col>10</xdr:col>
      <xdr:colOff>165100</xdr:colOff>
      <xdr:row>95</xdr:row>
      <xdr:rowOff>87249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7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103776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04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33001</xdr:rowOff>
    </xdr:from>
    <xdr:to>
      <xdr:col>6</xdr:col>
      <xdr:colOff>38100</xdr:colOff>
      <xdr:row>95</xdr:row>
      <xdr:rowOff>134601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32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151128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09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103924</xdr:rowOff>
    </xdr:from>
    <xdr:to>
      <xdr:col>55</xdr:col>
      <xdr:colOff>0</xdr:colOff>
      <xdr:row>36</xdr:row>
      <xdr:rowOff>111483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76124"/>
          <a:ext cx="838200" cy="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103924</xdr:rowOff>
    </xdr:from>
    <xdr:to>
      <xdr:col>50</xdr:col>
      <xdr:colOff>114300</xdr:colOff>
      <xdr:row>37</xdr:row>
      <xdr:rowOff>24226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76124"/>
          <a:ext cx="889000" cy="9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133216</xdr:rowOff>
    </xdr:from>
    <xdr:to>
      <xdr:col>45</xdr:col>
      <xdr:colOff>177800</xdr:colOff>
      <xdr:row>37</xdr:row>
      <xdr:rowOff>24226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619616"/>
          <a:ext cx="889000" cy="7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133216</xdr:rowOff>
    </xdr:from>
    <xdr:to>
      <xdr:col>41</xdr:col>
      <xdr:colOff>50800</xdr:colOff>
      <xdr:row>37</xdr:row>
      <xdr:rowOff>74747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619616"/>
          <a:ext cx="889000" cy="79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60683</xdr:rowOff>
    </xdr:from>
    <xdr:to>
      <xdr:col>55</xdr:col>
      <xdr:colOff>50800</xdr:colOff>
      <xdr:row>36</xdr:row>
      <xdr:rowOff>162283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3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83560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8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53124</xdr:rowOff>
    </xdr:from>
    <xdr:to>
      <xdr:col>50</xdr:col>
      <xdr:colOff>165100</xdr:colOff>
      <xdr:row>36</xdr:row>
      <xdr:rowOff>154724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2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171251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0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144876</xdr:rowOff>
    </xdr:from>
    <xdr:to>
      <xdr:col>46</xdr:col>
      <xdr:colOff>38100</xdr:colOff>
      <xdr:row>37</xdr:row>
      <xdr:rowOff>75026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1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66153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0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82416</xdr:rowOff>
    </xdr:from>
    <xdr:to>
      <xdr:col>41</xdr:col>
      <xdr:colOff>101600</xdr:colOff>
      <xdr:row>33</xdr:row>
      <xdr:rowOff>12566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6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3693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6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23947</xdr:rowOff>
    </xdr:from>
    <xdr:to>
      <xdr:col>36</xdr:col>
      <xdr:colOff>165100</xdr:colOff>
      <xdr:row>37</xdr:row>
      <xdr:rowOff>125547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6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116674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6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97307</xdr:rowOff>
    </xdr:from>
    <xdr:to>
      <xdr:col>55</xdr:col>
      <xdr:colOff>0</xdr:colOff>
      <xdr:row>53</xdr:row>
      <xdr:rowOff>121285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184157"/>
          <a:ext cx="838200" cy="2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97307</xdr:rowOff>
    </xdr:from>
    <xdr:to>
      <xdr:col>50</xdr:col>
      <xdr:colOff>114300</xdr:colOff>
      <xdr:row>53</xdr:row>
      <xdr:rowOff>160757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184157"/>
          <a:ext cx="889000" cy="6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160757</xdr:rowOff>
    </xdr:from>
    <xdr:to>
      <xdr:col>45</xdr:col>
      <xdr:colOff>177800</xdr:colOff>
      <xdr:row>56</xdr:row>
      <xdr:rowOff>64326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247607"/>
          <a:ext cx="889000" cy="41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64326</xdr:rowOff>
    </xdr:from>
    <xdr:to>
      <xdr:col>41</xdr:col>
      <xdr:colOff>50800</xdr:colOff>
      <xdr:row>57</xdr:row>
      <xdr:rowOff>64630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665526"/>
          <a:ext cx="889000" cy="17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70485</xdr:rowOff>
    </xdr:from>
    <xdr:to>
      <xdr:col>55</xdr:col>
      <xdr:colOff>50800</xdr:colOff>
      <xdr:row>54</xdr:row>
      <xdr:rowOff>635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15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93362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00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46507</xdr:rowOff>
    </xdr:from>
    <xdr:to>
      <xdr:col>50</xdr:col>
      <xdr:colOff>165100</xdr:colOff>
      <xdr:row>53</xdr:row>
      <xdr:rowOff>148107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1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164634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90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109957</xdr:rowOff>
    </xdr:from>
    <xdr:to>
      <xdr:col>46</xdr:col>
      <xdr:colOff>38100</xdr:colOff>
      <xdr:row>54</xdr:row>
      <xdr:rowOff>40107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19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56634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97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13526</xdr:rowOff>
    </xdr:from>
    <xdr:to>
      <xdr:col>41</xdr:col>
      <xdr:colOff>101600</xdr:colOff>
      <xdr:row>56</xdr:row>
      <xdr:rowOff>115126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1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106253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70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13830</xdr:rowOff>
    </xdr:from>
    <xdr:to>
      <xdr:col>36</xdr:col>
      <xdr:colOff>165100</xdr:colOff>
      <xdr:row>57</xdr:row>
      <xdr:rowOff>115430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106557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11531</xdr:rowOff>
    </xdr:from>
    <xdr:to>
      <xdr:col>55</xdr:col>
      <xdr:colOff>0</xdr:colOff>
      <xdr:row>78</xdr:row>
      <xdr:rowOff>147910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384631"/>
          <a:ext cx="838200" cy="13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24543</xdr:rowOff>
    </xdr:from>
    <xdr:to>
      <xdr:col>50</xdr:col>
      <xdr:colOff>114300</xdr:colOff>
      <xdr:row>78</xdr:row>
      <xdr:rowOff>147910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397643"/>
          <a:ext cx="889000" cy="1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24543</xdr:rowOff>
    </xdr:from>
    <xdr:to>
      <xdr:col>45</xdr:col>
      <xdr:colOff>177800</xdr:colOff>
      <xdr:row>78</xdr:row>
      <xdr:rowOff>124822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97643"/>
          <a:ext cx="889000" cy="1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124822</xdr:rowOff>
    </xdr:from>
    <xdr:to>
      <xdr:col>41</xdr:col>
      <xdr:colOff>50800</xdr:colOff>
      <xdr:row>79</xdr:row>
      <xdr:rowOff>19608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97922"/>
          <a:ext cx="889000" cy="6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132181</xdr:rowOff>
    </xdr:from>
    <xdr:to>
      <xdr:col>55</xdr:col>
      <xdr:colOff>50800</xdr:colOff>
      <xdr:row>78</xdr:row>
      <xdr:rowOff>62331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3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110608</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97110</xdr:rowOff>
    </xdr:from>
    <xdr:to>
      <xdr:col>50</xdr:col>
      <xdr:colOff>165100</xdr:colOff>
      <xdr:row>79</xdr:row>
      <xdr:rowOff>27260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18387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6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145193</xdr:rowOff>
    </xdr:from>
    <xdr:to>
      <xdr:col>46</xdr:col>
      <xdr:colOff>38100</xdr:colOff>
      <xdr:row>78</xdr:row>
      <xdr:rowOff>75343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66470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43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74022</xdr:rowOff>
    </xdr:from>
    <xdr:to>
      <xdr:col>41</xdr:col>
      <xdr:colOff>101600</xdr:colOff>
      <xdr:row>79</xdr:row>
      <xdr:rowOff>4172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166749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140258</xdr:rowOff>
    </xdr:from>
    <xdr:to>
      <xdr:col>36</xdr:col>
      <xdr:colOff>165100</xdr:colOff>
      <xdr:row>79</xdr:row>
      <xdr:rowOff>70408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61535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0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113199</xdr:rowOff>
    </xdr:from>
    <xdr:to>
      <xdr:col>55</xdr:col>
      <xdr:colOff>0</xdr:colOff>
      <xdr:row>97</xdr:row>
      <xdr:rowOff>60996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72399"/>
          <a:ext cx="838200" cy="11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5561</xdr:rowOff>
    </xdr:from>
    <xdr:to>
      <xdr:col>50</xdr:col>
      <xdr:colOff>114300</xdr:colOff>
      <xdr:row>97</xdr:row>
      <xdr:rowOff>60996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464761"/>
          <a:ext cx="889000" cy="22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5561</xdr:rowOff>
    </xdr:from>
    <xdr:to>
      <xdr:col>45</xdr:col>
      <xdr:colOff>177800</xdr:colOff>
      <xdr:row>97</xdr:row>
      <xdr:rowOff>140795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464761"/>
          <a:ext cx="889000" cy="30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135911</xdr:rowOff>
    </xdr:from>
    <xdr:to>
      <xdr:col>41</xdr:col>
      <xdr:colOff>50800</xdr:colOff>
      <xdr:row>97</xdr:row>
      <xdr:rowOff>140795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766561"/>
          <a:ext cx="889000" cy="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62399</xdr:rowOff>
    </xdr:from>
    <xdr:to>
      <xdr:col>55</xdr:col>
      <xdr:colOff>50800</xdr:colOff>
      <xdr:row>96</xdr:row>
      <xdr:rowOff>163999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2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85276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7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10196</xdr:rowOff>
    </xdr:from>
    <xdr:to>
      <xdr:col>50</xdr:col>
      <xdr:colOff>165100</xdr:colOff>
      <xdr:row>97</xdr:row>
      <xdr:rowOff>111796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102923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3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126211</xdr:rowOff>
    </xdr:from>
    <xdr:to>
      <xdr:col>46</xdr:col>
      <xdr:colOff>38100</xdr:colOff>
      <xdr:row>96</xdr:row>
      <xdr:rowOff>56361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72888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18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89995</xdr:rowOff>
    </xdr:from>
    <xdr:to>
      <xdr:col>41</xdr:col>
      <xdr:colOff>101600</xdr:colOff>
      <xdr:row>98</xdr:row>
      <xdr:rowOff>20145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2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11272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85111</xdr:rowOff>
    </xdr:from>
    <xdr:to>
      <xdr:col>36</xdr:col>
      <xdr:colOff>165100</xdr:colOff>
      <xdr:row>98</xdr:row>
      <xdr:rowOff>15261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6388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132797</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47897"/>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81997</xdr:rowOff>
    </xdr:from>
    <xdr:to>
      <xdr:col>67</xdr:col>
      <xdr:colOff>101600</xdr:colOff>
      <xdr:row>39</xdr:row>
      <xdr:rowOff>12147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3274</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8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97295</xdr:rowOff>
    </xdr:from>
    <xdr:to>
      <xdr:col>85</xdr:col>
      <xdr:colOff>127000</xdr:colOff>
      <xdr:row>77</xdr:row>
      <xdr:rowOff>109182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298945"/>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93587</xdr:rowOff>
    </xdr:from>
    <xdr:to>
      <xdr:col>81</xdr:col>
      <xdr:colOff>50800</xdr:colOff>
      <xdr:row>77</xdr:row>
      <xdr:rowOff>97295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295237"/>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93587</xdr:rowOff>
    </xdr:from>
    <xdr:to>
      <xdr:col>76</xdr:col>
      <xdr:colOff>114300</xdr:colOff>
      <xdr:row>77</xdr:row>
      <xdr:rowOff>99721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95237"/>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99721</xdr:rowOff>
    </xdr:from>
    <xdr:to>
      <xdr:col>71</xdr:col>
      <xdr:colOff>177800</xdr:colOff>
      <xdr:row>77</xdr:row>
      <xdr:rowOff>106032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301371"/>
          <a:ext cx="889000" cy="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58382</xdr:rowOff>
    </xdr:from>
    <xdr:to>
      <xdr:col>85</xdr:col>
      <xdr:colOff>177800</xdr:colOff>
      <xdr:row>77</xdr:row>
      <xdr:rowOff>159982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6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36809</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3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46495</xdr:rowOff>
    </xdr:from>
    <xdr:to>
      <xdr:col>81</xdr:col>
      <xdr:colOff>101600</xdr:colOff>
      <xdr:row>77</xdr:row>
      <xdr:rowOff>148095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139222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42787</xdr:rowOff>
    </xdr:from>
    <xdr:to>
      <xdr:col>76</xdr:col>
      <xdr:colOff>165100</xdr:colOff>
      <xdr:row>77</xdr:row>
      <xdr:rowOff>144387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135514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3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48921</xdr:rowOff>
    </xdr:from>
    <xdr:to>
      <xdr:col>72</xdr:col>
      <xdr:colOff>38100</xdr:colOff>
      <xdr:row>77</xdr:row>
      <xdr:rowOff>150521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5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141648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4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55232</xdr:rowOff>
    </xdr:from>
    <xdr:to>
      <xdr:col>67</xdr:col>
      <xdr:colOff>101600</xdr:colOff>
      <xdr:row>77</xdr:row>
      <xdr:rowOff>156832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147959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4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135548</xdr:rowOff>
    </xdr:from>
    <xdr:to>
      <xdr:col>85</xdr:col>
      <xdr:colOff>127000</xdr:colOff>
      <xdr:row>98</xdr:row>
      <xdr:rowOff>107998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66198"/>
          <a:ext cx="838200" cy="14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155245</xdr:rowOff>
    </xdr:from>
    <xdr:to>
      <xdr:col>81</xdr:col>
      <xdr:colOff>50800</xdr:colOff>
      <xdr:row>98</xdr:row>
      <xdr:rowOff>107998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85895"/>
          <a:ext cx="889000" cy="12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155245</xdr:rowOff>
    </xdr:from>
    <xdr:to>
      <xdr:col>76</xdr:col>
      <xdr:colOff>114300</xdr:colOff>
      <xdr:row>98</xdr:row>
      <xdr:rowOff>20106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85895"/>
          <a:ext cx="889000" cy="3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20106</xdr:rowOff>
    </xdr:from>
    <xdr:to>
      <xdr:col>71</xdr:col>
      <xdr:colOff>177800</xdr:colOff>
      <xdr:row>98</xdr:row>
      <xdr:rowOff>84553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22206"/>
          <a:ext cx="889000" cy="6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84748</xdr:rowOff>
    </xdr:from>
    <xdr:to>
      <xdr:col>85</xdr:col>
      <xdr:colOff>177800</xdr:colOff>
      <xdr:row>98</xdr:row>
      <xdr:rowOff>14898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63175</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57198</xdr:rowOff>
    </xdr:from>
    <xdr:to>
      <xdr:col>81</xdr:col>
      <xdr:colOff>101600</xdr:colOff>
      <xdr:row>98</xdr:row>
      <xdr:rowOff>158798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149925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5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104445</xdr:rowOff>
    </xdr:from>
    <xdr:to>
      <xdr:col>76</xdr:col>
      <xdr:colOff>165100</xdr:colOff>
      <xdr:row>98</xdr:row>
      <xdr:rowOff>34595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25722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2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140756</xdr:rowOff>
    </xdr:from>
    <xdr:to>
      <xdr:col>72</xdr:col>
      <xdr:colOff>38100</xdr:colOff>
      <xdr:row>98</xdr:row>
      <xdr:rowOff>70906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7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62033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6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33753</xdr:rowOff>
    </xdr:from>
    <xdr:to>
      <xdr:col>67</xdr:col>
      <xdr:colOff>101600</xdr:colOff>
      <xdr:row>98</xdr:row>
      <xdr:rowOff>135353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3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126480</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2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43688</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43688</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164338</xdr:rowOff>
    </xdr:from>
    <xdr:to>
      <xdr:col>107</xdr:col>
      <xdr:colOff>101600</xdr:colOff>
      <xdr:row>39</xdr:row>
      <xdr:rowOff>94488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85615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127660</xdr:rowOff>
    </xdr:from>
    <xdr:to>
      <xdr:col>116</xdr:col>
      <xdr:colOff>63500</xdr:colOff>
      <xdr:row>58</xdr:row>
      <xdr:rowOff>127774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71760"/>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61727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1000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96800</xdr:rowOff>
    </xdr:from>
    <xdr:to>
      <xdr:col>111</xdr:col>
      <xdr:colOff>177800</xdr:colOff>
      <xdr:row>58</xdr:row>
      <xdr:rowOff>127774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40900"/>
          <a:ext cx="889000" cy="3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12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96304</xdr:rowOff>
    </xdr:from>
    <xdr:to>
      <xdr:col>107</xdr:col>
      <xdr:colOff>50800</xdr:colOff>
      <xdr:row>58</xdr:row>
      <xdr:rowOff>96800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40404"/>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96304</xdr:rowOff>
    </xdr:from>
    <xdr:to>
      <xdr:col>102</xdr:col>
      <xdr:colOff>114300</xdr:colOff>
      <xdr:row>58</xdr:row>
      <xdr:rowOff>98819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4040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152176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165168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76860</xdr:rowOff>
    </xdr:from>
    <xdr:to>
      <xdr:col>116</xdr:col>
      <xdr:colOff>114300</xdr:colOff>
      <xdr:row>59</xdr:row>
      <xdr:rowOff>7010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36237</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80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76974</xdr:rowOff>
    </xdr:from>
    <xdr:to>
      <xdr:col>112</xdr:col>
      <xdr:colOff>38100</xdr:colOff>
      <xdr:row>59</xdr:row>
      <xdr:rowOff>7124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2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23651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79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46000</xdr:rowOff>
    </xdr:from>
    <xdr:to>
      <xdr:col>107</xdr:col>
      <xdr:colOff>101600</xdr:colOff>
      <xdr:row>58</xdr:row>
      <xdr:rowOff>147600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164127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76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45504</xdr:rowOff>
    </xdr:from>
    <xdr:to>
      <xdr:col>102</xdr:col>
      <xdr:colOff>165100</xdr:colOff>
      <xdr:row>58</xdr:row>
      <xdr:rowOff>147104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8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163631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76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48019</xdr:rowOff>
    </xdr:from>
    <xdr:to>
      <xdr:col>98</xdr:col>
      <xdr:colOff>38100</xdr:colOff>
      <xdr:row>58</xdr:row>
      <xdr:rowOff>149619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9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166146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76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165205</xdr:rowOff>
    </xdr:from>
    <xdr:to>
      <xdr:col>116</xdr:col>
      <xdr:colOff>63500</xdr:colOff>
      <xdr:row>76</xdr:row>
      <xdr:rowOff>65895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23955"/>
          <a:ext cx="838200" cy="7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97311</xdr:rowOff>
    </xdr:from>
    <xdr:to>
      <xdr:col>111</xdr:col>
      <xdr:colOff>177800</xdr:colOff>
      <xdr:row>76</xdr:row>
      <xdr:rowOff>65895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613161"/>
          <a:ext cx="889000" cy="48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97311</xdr:rowOff>
    </xdr:from>
    <xdr:to>
      <xdr:col>107</xdr:col>
      <xdr:colOff>50800</xdr:colOff>
      <xdr:row>76</xdr:row>
      <xdr:rowOff>134376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613161"/>
          <a:ext cx="889000" cy="55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134376</xdr:rowOff>
    </xdr:from>
    <xdr:to>
      <xdr:col>102</xdr:col>
      <xdr:colOff>114300</xdr:colOff>
      <xdr:row>77</xdr:row>
      <xdr:rowOff>20501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164576"/>
          <a:ext cx="889000" cy="5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114405</xdr:rowOff>
    </xdr:from>
    <xdr:to>
      <xdr:col>116</xdr:col>
      <xdr:colOff>114300</xdr:colOff>
      <xdr:row>76</xdr:row>
      <xdr:rowOff>44555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7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137282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82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15095</xdr:rowOff>
    </xdr:from>
    <xdr:to>
      <xdr:col>112</xdr:col>
      <xdr:colOff>38100</xdr:colOff>
      <xdr:row>76</xdr:row>
      <xdr:rowOff>116695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4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133222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82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46511</xdr:rowOff>
    </xdr:from>
    <xdr:to>
      <xdr:col>107</xdr:col>
      <xdr:colOff>101600</xdr:colOff>
      <xdr:row>73</xdr:row>
      <xdr:rowOff>148111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5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164638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33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83576</xdr:rowOff>
    </xdr:from>
    <xdr:to>
      <xdr:col>102</xdr:col>
      <xdr:colOff>165100</xdr:colOff>
      <xdr:row>77</xdr:row>
      <xdr:rowOff>13726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4853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0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141151</xdr:rowOff>
    </xdr:from>
    <xdr:to>
      <xdr:col>98</xdr:col>
      <xdr:colOff>38100</xdr:colOff>
      <xdr:row>77</xdr:row>
      <xdr:rowOff>71301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7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62428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511,702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円となっている。前年度より数値が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しており、類似団体内平均値と比較して大幅に上回っているものは扶助費、普通建設事業費である。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扶助費については、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物価高騰支援給付金や教育・保育給付費負担金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等の児童福祉関連経費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、障害福祉関係経費等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により類似団体内平均値を上回る数値となっている。普通建設事業費については、千里丘駅西地区再開発事業</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連続立体交差事業の本格化</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や千里丘小学校の校舎建設</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に伴い増加となっている。</a:t>
          </a:r>
          <a:b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公債費については、新規市債発行を元金償還額以内に抑制してきた結果、実質公債費比率の算定の対象となる元利償還金が低減しており、類似団体内平均値を下回る数値となっている。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また、経年推移の特徴的なものとして、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の補助費等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について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は、特別定額給付金や新型コロナウイルス感染症対策として市の独自施策により大幅に増額しており、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について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、減債基金から土地開発基金へ</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2,706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万円積み替えたことにより、類似団体内平均値</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を上回っている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86,351
84,421
14.87
45,251,885
44,186,031
598,808
20,684,627
20,921,901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89408</xdr:rowOff>
    </xdr:from>
    <xdr:to>
      <xdr:col>24</xdr:col>
      <xdr:colOff>63500</xdr:colOff>
      <xdr:row>35</xdr:row>
      <xdr:rowOff>111354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90158"/>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62890</xdr:rowOff>
    </xdr:from>
    <xdr:to>
      <xdr:col>19</xdr:col>
      <xdr:colOff>177800</xdr:colOff>
      <xdr:row>35</xdr:row>
      <xdr:rowOff>111354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63640"/>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62890</xdr:rowOff>
    </xdr:from>
    <xdr:to>
      <xdr:col>15</xdr:col>
      <xdr:colOff>50800</xdr:colOff>
      <xdr:row>35</xdr:row>
      <xdr:rowOff>152959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63640"/>
          <a:ext cx="8890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127813</xdr:rowOff>
    </xdr:from>
    <xdr:to>
      <xdr:col>10</xdr:col>
      <xdr:colOff>114300</xdr:colOff>
      <xdr:row>35</xdr:row>
      <xdr:rowOff>152959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2856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38608</xdr:rowOff>
    </xdr:from>
    <xdr:to>
      <xdr:col>24</xdr:col>
      <xdr:colOff>114300</xdr:colOff>
      <xdr:row>35</xdr:row>
      <xdr:rowOff>140208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17035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1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60554</xdr:rowOff>
    </xdr:from>
    <xdr:to>
      <xdr:col>20</xdr:col>
      <xdr:colOff>38100</xdr:colOff>
      <xdr:row>35</xdr:row>
      <xdr:rowOff>162154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153281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5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12090</xdr:rowOff>
    </xdr:from>
    <xdr:to>
      <xdr:col>15</xdr:col>
      <xdr:colOff>101600</xdr:colOff>
      <xdr:row>35</xdr:row>
      <xdr:rowOff>113690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130217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102159</xdr:rowOff>
    </xdr:from>
    <xdr:to>
      <xdr:col>10</xdr:col>
      <xdr:colOff>165100</xdr:colOff>
      <xdr:row>36</xdr:row>
      <xdr:rowOff>32309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0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77013</xdr:rowOff>
    </xdr:from>
    <xdr:to>
      <xdr:col>6</xdr:col>
      <xdr:colOff>38100</xdr:colOff>
      <xdr:row>36</xdr:row>
      <xdr:rowOff>7163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169740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7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72987</xdr:rowOff>
    </xdr:from>
    <xdr:to>
      <xdr:col>24</xdr:col>
      <xdr:colOff>63500</xdr:colOff>
      <xdr:row>57</xdr:row>
      <xdr:rowOff>69634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74187"/>
          <a:ext cx="838200" cy="16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138550</xdr:rowOff>
    </xdr:from>
    <xdr:to>
      <xdr:col>19</xdr:col>
      <xdr:colOff>177800</xdr:colOff>
      <xdr:row>57</xdr:row>
      <xdr:rowOff>69634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39750"/>
          <a:ext cx="889000" cy="10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107361</xdr:rowOff>
    </xdr:from>
    <xdr:to>
      <xdr:col>15</xdr:col>
      <xdr:colOff>50800</xdr:colOff>
      <xdr:row>56</xdr:row>
      <xdr:rowOff>138550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22761"/>
          <a:ext cx="889000" cy="71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107361</xdr:rowOff>
    </xdr:from>
    <xdr:to>
      <xdr:col>10</xdr:col>
      <xdr:colOff>114300</xdr:colOff>
      <xdr:row>57</xdr:row>
      <xdr:rowOff>57176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22761"/>
          <a:ext cx="889000" cy="80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22187</xdr:rowOff>
    </xdr:from>
    <xdr:to>
      <xdr:col>24</xdr:col>
      <xdr:colOff>114300</xdr:colOff>
      <xdr:row>56</xdr:row>
      <xdr:rowOff>123787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2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45064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18834</xdr:rowOff>
    </xdr:from>
    <xdr:to>
      <xdr:col>20</xdr:col>
      <xdr:colOff>38100</xdr:colOff>
      <xdr:row>57</xdr:row>
      <xdr:rowOff>120434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9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111561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8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87750</xdr:rowOff>
    </xdr:from>
    <xdr:to>
      <xdr:col>15</xdr:col>
      <xdr:colOff>101600</xdr:colOff>
      <xdr:row>57</xdr:row>
      <xdr:rowOff>17900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9027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8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56561</xdr:rowOff>
    </xdr:from>
    <xdr:to>
      <xdr:col>10</xdr:col>
      <xdr:colOff>165100</xdr:colOff>
      <xdr:row>52</xdr:row>
      <xdr:rowOff>158161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97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149288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6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6376</xdr:rowOff>
    </xdr:from>
    <xdr:to>
      <xdr:col>6</xdr:col>
      <xdr:colOff>38100</xdr:colOff>
      <xdr:row>57</xdr:row>
      <xdr:rowOff>107976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99103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158074</xdr:rowOff>
    </xdr:from>
    <xdr:to>
      <xdr:col>24</xdr:col>
      <xdr:colOff>63500</xdr:colOff>
      <xdr:row>74</xdr:row>
      <xdr:rowOff>146672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73924"/>
          <a:ext cx="838200" cy="16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49146</xdr:rowOff>
    </xdr:from>
    <xdr:to>
      <xdr:col>19</xdr:col>
      <xdr:colOff>177800</xdr:colOff>
      <xdr:row>74</xdr:row>
      <xdr:rowOff>146672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36446"/>
          <a:ext cx="889000" cy="9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49146</xdr:rowOff>
    </xdr:from>
    <xdr:to>
      <xdr:col>15</xdr:col>
      <xdr:colOff>50800</xdr:colOff>
      <xdr:row>76</xdr:row>
      <xdr:rowOff>41050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36446"/>
          <a:ext cx="889000" cy="3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41050</xdr:rowOff>
    </xdr:from>
    <xdr:to>
      <xdr:col>10</xdr:col>
      <xdr:colOff>114300</xdr:colOff>
      <xdr:row>76</xdr:row>
      <xdr:rowOff>82550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71250"/>
          <a:ext cx="889000" cy="4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107274</xdr:rowOff>
    </xdr:from>
    <xdr:to>
      <xdr:col>24</xdr:col>
      <xdr:colOff>114300</xdr:colOff>
      <xdr:row>74</xdr:row>
      <xdr:rowOff>37424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2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130151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7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95872</xdr:rowOff>
    </xdr:from>
    <xdr:to>
      <xdr:col>20</xdr:col>
      <xdr:colOff>38100</xdr:colOff>
      <xdr:row>75</xdr:row>
      <xdr:rowOff>26022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42549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5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169796</xdr:rowOff>
    </xdr:from>
    <xdr:to>
      <xdr:col>15</xdr:col>
      <xdr:colOff>101600</xdr:colOff>
      <xdr:row>74</xdr:row>
      <xdr:rowOff>99946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116473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6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161700</xdr:rowOff>
    </xdr:from>
    <xdr:to>
      <xdr:col>10</xdr:col>
      <xdr:colOff>165100</xdr:colOff>
      <xdr:row>76</xdr:row>
      <xdr:rowOff>91850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2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108376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9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31750</xdr:rowOff>
    </xdr:from>
    <xdr:to>
      <xdr:col>6</xdr:col>
      <xdr:colOff>38100</xdr:colOff>
      <xdr:row>76</xdr:row>
      <xdr:rowOff>133350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149877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143478</xdr:rowOff>
    </xdr:from>
    <xdr:to>
      <xdr:col>24</xdr:col>
      <xdr:colOff>63500</xdr:colOff>
      <xdr:row>98</xdr:row>
      <xdr:rowOff>129446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74128"/>
          <a:ext cx="838200" cy="15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143478</xdr:rowOff>
    </xdr:from>
    <xdr:to>
      <xdr:col>19</xdr:col>
      <xdr:colOff>177800</xdr:colOff>
      <xdr:row>98</xdr:row>
      <xdr:rowOff>68965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74128"/>
          <a:ext cx="889000" cy="9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68965</xdr:rowOff>
    </xdr:from>
    <xdr:to>
      <xdr:col>15</xdr:col>
      <xdr:colOff>50800</xdr:colOff>
      <xdr:row>99</xdr:row>
      <xdr:rowOff>31682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71065"/>
          <a:ext cx="889000" cy="13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31682</xdr:rowOff>
    </xdr:from>
    <xdr:to>
      <xdr:col>10</xdr:col>
      <xdr:colOff>114300</xdr:colOff>
      <xdr:row>99</xdr:row>
      <xdr:rowOff>118560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05232"/>
          <a:ext cx="889000" cy="8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78646</xdr:rowOff>
    </xdr:from>
    <xdr:to>
      <xdr:col>24</xdr:col>
      <xdr:colOff>114300</xdr:colOff>
      <xdr:row>99</xdr:row>
      <xdr:rowOff>8796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8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57073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5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92678</xdr:rowOff>
    </xdr:from>
    <xdr:to>
      <xdr:col>20</xdr:col>
      <xdr:colOff>38100</xdr:colOff>
      <xdr:row>98</xdr:row>
      <xdr:rowOff>22828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2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39355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49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18165</xdr:rowOff>
    </xdr:from>
    <xdr:to>
      <xdr:col>15</xdr:col>
      <xdr:colOff>101600</xdr:colOff>
      <xdr:row>98</xdr:row>
      <xdr:rowOff>119765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2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136292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59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152332</xdr:rowOff>
    </xdr:from>
    <xdr:to>
      <xdr:col>10</xdr:col>
      <xdr:colOff>165100</xdr:colOff>
      <xdr:row>99</xdr:row>
      <xdr:rowOff>82482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5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99009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72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67760</xdr:rowOff>
    </xdr:from>
    <xdr:to>
      <xdr:col>6</xdr:col>
      <xdr:colOff>38100</xdr:colOff>
      <xdr:row>99</xdr:row>
      <xdr:rowOff>169360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4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160487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3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96593</xdr:rowOff>
    </xdr:from>
    <xdr:to>
      <xdr:col>55</xdr:col>
      <xdr:colOff>0</xdr:colOff>
      <xdr:row>38</xdr:row>
      <xdr:rowOff>101818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9639300" y="6611693"/>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96593</xdr:rowOff>
    </xdr:from>
    <xdr:to>
      <xdr:col>50</xdr:col>
      <xdr:colOff>114300</xdr:colOff>
      <xdr:row>38</xdr:row>
      <xdr:rowOff>104104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611693"/>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101818</xdr:rowOff>
    </xdr:from>
    <xdr:to>
      <xdr:col>45</xdr:col>
      <xdr:colOff>177800</xdr:colOff>
      <xdr:row>38</xdr:row>
      <xdr:rowOff>104104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6169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100838</xdr:rowOff>
    </xdr:from>
    <xdr:to>
      <xdr:col>41</xdr:col>
      <xdr:colOff>50800</xdr:colOff>
      <xdr:row>38</xdr:row>
      <xdr:rowOff>101818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61593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56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29445</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44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45793</xdr:rowOff>
    </xdr:from>
    <xdr:to>
      <xdr:col>50</xdr:col>
      <xdr:colOff>165100</xdr:colOff>
      <xdr:row>38</xdr:row>
      <xdr:rowOff>147393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56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138520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653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53304</xdr:rowOff>
    </xdr:from>
    <xdr:to>
      <xdr:col>46</xdr:col>
      <xdr:colOff>38100</xdr:colOff>
      <xdr:row>38</xdr:row>
      <xdr:rowOff>154904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56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146031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661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51018</xdr:rowOff>
    </xdr:from>
    <xdr:to>
      <xdr:col>41</xdr:col>
      <xdr:colOff>101600</xdr:colOff>
      <xdr:row>38</xdr:row>
      <xdr:rowOff>152618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56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143745</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65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50038</xdr:rowOff>
    </xdr:from>
    <xdr:to>
      <xdr:col>36</xdr:col>
      <xdr:colOff>165100</xdr:colOff>
      <xdr:row>38</xdr:row>
      <xdr:rowOff>151638</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142765</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65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148577</xdr:rowOff>
    </xdr:from>
    <xdr:to>
      <xdr:col>55</xdr:col>
      <xdr:colOff>0</xdr:colOff>
      <xdr:row>58</xdr:row>
      <xdr:rowOff>153492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092677"/>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148577</xdr:rowOff>
    </xdr:from>
    <xdr:to>
      <xdr:col>50</xdr:col>
      <xdr:colOff>114300</xdr:colOff>
      <xdr:row>58</xdr:row>
      <xdr:rowOff>161074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92677"/>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156578</xdr:rowOff>
    </xdr:from>
    <xdr:to>
      <xdr:col>45</xdr:col>
      <xdr:colOff>177800</xdr:colOff>
      <xdr:row>58</xdr:row>
      <xdr:rowOff>161074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00678"/>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156578</xdr:rowOff>
    </xdr:from>
    <xdr:to>
      <xdr:col>41</xdr:col>
      <xdr:colOff>50800</xdr:colOff>
      <xdr:row>58</xdr:row>
      <xdr:rowOff>156959</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0067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102692</xdr:rowOff>
    </xdr:from>
    <xdr:to>
      <xdr:col>55</xdr:col>
      <xdr:colOff>50800</xdr:colOff>
      <xdr:row>59</xdr:row>
      <xdr:rowOff>32842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17619</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97777</xdr:rowOff>
    </xdr:from>
    <xdr:to>
      <xdr:col>50</xdr:col>
      <xdr:colOff>165100</xdr:colOff>
      <xdr:row>59</xdr:row>
      <xdr:rowOff>27927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19054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110274</xdr:rowOff>
    </xdr:from>
    <xdr:to>
      <xdr:col>46</xdr:col>
      <xdr:colOff>38100</xdr:colOff>
      <xdr:row>59</xdr:row>
      <xdr:rowOff>40424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5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31551</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4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105778</xdr:rowOff>
    </xdr:from>
    <xdr:to>
      <xdr:col>41</xdr:col>
      <xdr:colOff>101600</xdr:colOff>
      <xdr:row>59</xdr:row>
      <xdr:rowOff>35928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4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27055</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4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106159</xdr:rowOff>
    </xdr:from>
    <xdr:to>
      <xdr:col>36</xdr:col>
      <xdr:colOff>165100</xdr:colOff>
      <xdr:row>59</xdr:row>
      <xdr:rowOff>36309</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5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27436</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4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81603</xdr:rowOff>
    </xdr:from>
    <xdr:to>
      <xdr:col>55</xdr:col>
      <xdr:colOff>0</xdr:colOff>
      <xdr:row>77</xdr:row>
      <xdr:rowOff>53257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111803"/>
          <a:ext cx="838200" cy="14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306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81603</xdr:rowOff>
    </xdr:from>
    <xdr:to>
      <xdr:col>50</xdr:col>
      <xdr:colOff>114300</xdr:colOff>
      <xdr:row>78</xdr:row>
      <xdr:rowOff>38235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111803"/>
          <a:ext cx="889000" cy="29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158146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119224</xdr:rowOff>
    </xdr:from>
    <xdr:to>
      <xdr:col>45</xdr:col>
      <xdr:colOff>177800</xdr:colOff>
      <xdr:row>78</xdr:row>
      <xdr:rowOff>38235</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320874"/>
          <a:ext cx="889000" cy="9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119224</xdr:rowOff>
    </xdr:from>
    <xdr:to>
      <xdr:col>41</xdr:col>
      <xdr:colOff>50800</xdr:colOff>
      <xdr:row>77</xdr:row>
      <xdr:rowOff>157074</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320874"/>
          <a:ext cx="889000" cy="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82676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2457</xdr:rowOff>
    </xdr:from>
    <xdr:to>
      <xdr:col>55</xdr:col>
      <xdr:colOff>50800</xdr:colOff>
      <xdr:row>77</xdr:row>
      <xdr:rowOff>104057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20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25334</xdr:rowOff>
    </xdr:from>
    <xdr:ext cx="534377"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05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30803</xdr:rowOff>
    </xdr:from>
    <xdr:to>
      <xdr:col>50</xdr:col>
      <xdr:colOff>165100</xdr:colOff>
      <xdr:row>76</xdr:row>
      <xdr:rowOff>132403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0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148930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283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158885</xdr:rowOff>
    </xdr:from>
    <xdr:to>
      <xdr:col>46</xdr:col>
      <xdr:colOff>38100</xdr:colOff>
      <xdr:row>78</xdr:row>
      <xdr:rowOff>89035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36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80162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45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68424</xdr:rowOff>
    </xdr:from>
    <xdr:to>
      <xdr:col>41</xdr:col>
      <xdr:colOff>101600</xdr:colOff>
      <xdr:row>77</xdr:row>
      <xdr:rowOff>170024</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27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161151</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36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106274</xdr:rowOff>
    </xdr:from>
    <xdr:to>
      <xdr:col>36</xdr:col>
      <xdr:colOff>165100</xdr:colOff>
      <xdr:row>78</xdr:row>
      <xdr:rowOff>36424</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3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52951</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08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土木費グラフ枠">
          <a:extLst>
            <a:ext uri="{FF2B5EF4-FFF2-40B4-BE49-F238E27FC236}">
              <a16:creationId xmlns:a16="http://schemas.microsoft.com/office/drawing/2014/main" id="{00000000-0008-0000-07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164864</xdr:rowOff>
    </xdr:from>
    <xdr:to>
      <xdr:col>54</xdr:col>
      <xdr:colOff>189865</xdr:colOff>
      <xdr:row>99</xdr:row>
      <xdr:rowOff>63385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10475595" y="15766814"/>
          <a:ext cx="1270" cy="127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67212</xdr:rowOff>
    </xdr:from>
    <xdr:ext cx="534377" cy="259045"/>
    <xdr:sp macro="" textlink="">
      <xdr:nvSpPr>
        <xdr:cNvPr id="467" name="土木費最小値テキスト">
          <a:extLst>
            <a:ext uri="{FF2B5EF4-FFF2-40B4-BE49-F238E27FC236}">
              <a16:creationId xmlns:a16="http://schemas.microsoft.com/office/drawing/2014/main" id="{00000000-0008-0000-0700-0000D3010000}"/>
            </a:ext>
          </a:extLst>
        </xdr:cNvPr>
        <xdr:cNvSpPr txBox="1"/>
      </xdr:nvSpPr>
      <xdr:spPr>
        <a:xfrm>
          <a:off x="10528300" y="1704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63385</xdr:rowOff>
    </xdr:from>
    <xdr:to>
      <xdr:col>55</xdr:col>
      <xdr:colOff>88900</xdr:colOff>
      <xdr:row>99</xdr:row>
      <xdr:rowOff>63385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703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111541</xdr:rowOff>
    </xdr:from>
    <xdr:ext cx="534377" cy="259045"/>
    <xdr:sp macro="" textlink="">
      <xdr:nvSpPr>
        <xdr:cNvPr id="469" name="土木費最大値テキスト">
          <a:extLst>
            <a:ext uri="{FF2B5EF4-FFF2-40B4-BE49-F238E27FC236}">
              <a16:creationId xmlns:a16="http://schemas.microsoft.com/office/drawing/2014/main" id="{00000000-0008-0000-0700-0000D5010000}"/>
            </a:ext>
          </a:extLst>
        </xdr:cNvPr>
        <xdr:cNvSpPr txBox="1"/>
      </xdr:nvSpPr>
      <xdr:spPr>
        <a:xfrm>
          <a:off x="10528300" y="1554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164864</xdr:rowOff>
    </xdr:from>
    <xdr:to>
      <xdr:col>55</xdr:col>
      <xdr:colOff>88900</xdr:colOff>
      <xdr:row>91</xdr:row>
      <xdr:rowOff>164864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5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63539</xdr:rowOff>
    </xdr:from>
    <xdr:to>
      <xdr:col>55</xdr:col>
      <xdr:colOff>0</xdr:colOff>
      <xdr:row>92</xdr:row>
      <xdr:rowOff>47898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9639300" y="15665489"/>
          <a:ext cx="838200" cy="15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91539</xdr:rowOff>
    </xdr:from>
    <xdr:ext cx="534377" cy="259045"/>
    <xdr:sp macro="" textlink="">
      <xdr:nvSpPr>
        <xdr:cNvPr id="472" name="土木費平均値テキスト">
          <a:extLst>
            <a:ext uri="{FF2B5EF4-FFF2-40B4-BE49-F238E27FC236}">
              <a16:creationId xmlns:a16="http://schemas.microsoft.com/office/drawing/2014/main" id="{00000000-0008-0000-0700-0000D8010000}"/>
            </a:ext>
          </a:extLst>
        </xdr:cNvPr>
        <xdr:cNvSpPr txBox="1"/>
      </xdr:nvSpPr>
      <xdr:spPr>
        <a:xfrm>
          <a:off x="10528300" y="1655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113112</xdr:rowOff>
    </xdr:from>
    <xdr:to>
      <xdr:col>55</xdr:col>
      <xdr:colOff>50800</xdr:colOff>
      <xdr:row>97</xdr:row>
      <xdr:rowOff>43262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10426700" y="1657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63539</xdr:rowOff>
    </xdr:from>
    <xdr:to>
      <xdr:col>50</xdr:col>
      <xdr:colOff>114300</xdr:colOff>
      <xdr:row>91</xdr:row>
      <xdr:rowOff>77025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8750300" y="15665489"/>
          <a:ext cx="889000" cy="1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110389</xdr:rowOff>
    </xdr:from>
    <xdr:to>
      <xdr:col>50</xdr:col>
      <xdr:colOff>165100</xdr:colOff>
      <xdr:row>97</xdr:row>
      <xdr:rowOff>40539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9588500" y="1656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31666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66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77025</xdr:rowOff>
    </xdr:from>
    <xdr:to>
      <xdr:col>45</xdr:col>
      <xdr:colOff>177800</xdr:colOff>
      <xdr:row>95</xdr:row>
      <xdr:rowOff>30524</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7861300" y="15678975"/>
          <a:ext cx="889000" cy="63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119971</xdr:rowOff>
    </xdr:from>
    <xdr:to>
      <xdr:col>46</xdr:col>
      <xdr:colOff>38100</xdr:colOff>
      <xdr:row>97</xdr:row>
      <xdr:rowOff>50121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8699500" y="1657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41248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7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30524</xdr:rowOff>
    </xdr:from>
    <xdr:to>
      <xdr:col>41</xdr:col>
      <xdr:colOff>50800</xdr:colOff>
      <xdr:row>96</xdr:row>
      <xdr:rowOff>131547</xdr:rowOff>
    </xdr:to>
    <xdr:cxnSp macro="">
      <xdr:nvCxnSpPr>
        <xdr:cNvPr id="480" name="直線コネクタ 479">
          <a:extLst>
            <a:ext uri="{FF2B5EF4-FFF2-40B4-BE49-F238E27FC236}">
              <a16:creationId xmlns:a16="http://schemas.microsoft.com/office/drawing/2014/main" id="{00000000-0008-0000-0700-0000E0010000}"/>
            </a:ext>
          </a:extLst>
        </xdr:cNvPr>
        <xdr:cNvCxnSpPr/>
      </xdr:nvCxnSpPr>
      <xdr:spPr>
        <a:xfrm flipV="1">
          <a:off x="6972300" y="16318274"/>
          <a:ext cx="889000" cy="27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149327</xdr:rowOff>
    </xdr:from>
    <xdr:to>
      <xdr:col>41</xdr:col>
      <xdr:colOff>101600</xdr:colOff>
      <xdr:row>97</xdr:row>
      <xdr:rowOff>79477</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7810500" y="1660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70604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70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161347</xdr:rowOff>
    </xdr:from>
    <xdr:to>
      <xdr:col>36</xdr:col>
      <xdr:colOff>165100</xdr:colOff>
      <xdr:row>97</xdr:row>
      <xdr:rowOff>91497</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6921500" y="1662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82624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71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168548</xdr:rowOff>
    </xdr:from>
    <xdr:to>
      <xdr:col>55</xdr:col>
      <xdr:colOff>50800</xdr:colOff>
      <xdr:row>92</xdr:row>
      <xdr:rowOff>98698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10426700" y="157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83475</xdr:rowOff>
    </xdr:from>
    <xdr:ext cx="534377" cy="259045"/>
    <xdr:sp macro="" textlink="">
      <xdr:nvSpPr>
        <xdr:cNvPr id="491" name="土木費該当値テキスト">
          <a:extLst>
            <a:ext uri="{FF2B5EF4-FFF2-40B4-BE49-F238E27FC236}">
              <a16:creationId xmlns:a16="http://schemas.microsoft.com/office/drawing/2014/main" id="{00000000-0008-0000-0700-0000EB010000}"/>
            </a:ext>
          </a:extLst>
        </xdr:cNvPr>
        <xdr:cNvSpPr txBox="1"/>
      </xdr:nvSpPr>
      <xdr:spPr>
        <a:xfrm>
          <a:off x="10528300" y="1568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12739</xdr:rowOff>
    </xdr:from>
    <xdr:to>
      <xdr:col>50</xdr:col>
      <xdr:colOff>165100</xdr:colOff>
      <xdr:row>91</xdr:row>
      <xdr:rowOff>114339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9588500" y="1561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130866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9372111" y="1538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26225</xdr:rowOff>
    </xdr:from>
    <xdr:to>
      <xdr:col>46</xdr:col>
      <xdr:colOff>38100</xdr:colOff>
      <xdr:row>91</xdr:row>
      <xdr:rowOff>127825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8699500" y="156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144352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8483111" y="1540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151174</xdr:rowOff>
    </xdr:from>
    <xdr:to>
      <xdr:col>41</xdr:col>
      <xdr:colOff>101600</xdr:colOff>
      <xdr:row>95</xdr:row>
      <xdr:rowOff>81324</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7810500" y="1626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97851</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7594111" y="1604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80747</xdr:rowOff>
    </xdr:from>
    <xdr:to>
      <xdr:col>36</xdr:col>
      <xdr:colOff>165100</xdr:colOff>
      <xdr:row>97</xdr:row>
      <xdr:rowOff>10897</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6921500" y="165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27424</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6705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a:extLst>
            <a:ext uri="{FF2B5EF4-FFF2-40B4-BE49-F238E27FC236}">
              <a16:creationId xmlns:a16="http://schemas.microsoft.com/office/drawing/2014/main" id="{00000000-0008-0000-07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5" name="消防費最小値テキスト">
          <a:extLst>
            <a:ext uri="{FF2B5EF4-FFF2-40B4-BE49-F238E27FC236}">
              <a16:creationId xmlns:a16="http://schemas.microsoft.com/office/drawing/2014/main" id="{00000000-0008-0000-0700-00000D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7" name="消防費最大値テキスト">
          <a:extLst>
            <a:ext uri="{FF2B5EF4-FFF2-40B4-BE49-F238E27FC236}">
              <a16:creationId xmlns:a16="http://schemas.microsoft.com/office/drawing/2014/main" id="{00000000-0008-0000-0700-00000F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63614</xdr:rowOff>
    </xdr:from>
    <xdr:to>
      <xdr:col>85</xdr:col>
      <xdr:colOff>127000</xdr:colOff>
      <xdr:row>38</xdr:row>
      <xdr:rowOff>118669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5481300" y="6578714"/>
          <a:ext cx="838200" cy="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30" name="消防費平均値テキスト">
          <a:extLst>
            <a:ext uri="{FF2B5EF4-FFF2-40B4-BE49-F238E27FC236}">
              <a16:creationId xmlns:a16="http://schemas.microsoft.com/office/drawing/2014/main" id="{00000000-0008-0000-0700-000012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63614</xdr:rowOff>
    </xdr:from>
    <xdr:to>
      <xdr:col>81</xdr:col>
      <xdr:colOff>50800</xdr:colOff>
      <xdr:row>38</xdr:row>
      <xdr:rowOff>99505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4592300" y="6578714"/>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99505</xdr:rowOff>
    </xdr:from>
    <xdr:to>
      <xdr:col>76</xdr:col>
      <xdr:colOff>114300</xdr:colOff>
      <xdr:row>38</xdr:row>
      <xdr:rowOff>134214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3703300" y="6614605"/>
          <a:ext cx="889000" cy="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109754</xdr:rowOff>
    </xdr:from>
    <xdr:to>
      <xdr:col>71</xdr:col>
      <xdr:colOff>177800</xdr:colOff>
      <xdr:row>38</xdr:row>
      <xdr:rowOff>134214</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a:off x="12814300" y="6624854"/>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67869</xdr:rowOff>
    </xdr:from>
    <xdr:to>
      <xdr:col>85</xdr:col>
      <xdr:colOff>177800</xdr:colOff>
      <xdr:row>38</xdr:row>
      <xdr:rowOff>169469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62687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46296</xdr:rowOff>
    </xdr:from>
    <xdr:ext cx="534377" cy="259045"/>
    <xdr:sp macro="" textlink="">
      <xdr:nvSpPr>
        <xdr:cNvPr id="549" name="消防費該当値テキスト">
          <a:extLst>
            <a:ext uri="{FF2B5EF4-FFF2-40B4-BE49-F238E27FC236}">
              <a16:creationId xmlns:a16="http://schemas.microsoft.com/office/drawing/2014/main" id="{00000000-0008-0000-0700-000025020000}"/>
            </a:ext>
          </a:extLst>
        </xdr:cNvPr>
        <xdr:cNvSpPr txBox="1"/>
      </xdr:nvSpPr>
      <xdr:spPr>
        <a:xfrm>
          <a:off x="16370300" y="656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12814</xdr:rowOff>
    </xdr:from>
    <xdr:to>
      <xdr:col>81</xdr:col>
      <xdr:colOff>101600</xdr:colOff>
      <xdr:row>38</xdr:row>
      <xdr:rowOff>114414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5430500" y="652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105541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5214111" y="662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48705</xdr:rowOff>
    </xdr:from>
    <xdr:to>
      <xdr:col>76</xdr:col>
      <xdr:colOff>165100</xdr:colOff>
      <xdr:row>38</xdr:row>
      <xdr:rowOff>150305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4541500" y="656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141432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4325111" y="665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83414</xdr:rowOff>
    </xdr:from>
    <xdr:to>
      <xdr:col>72</xdr:col>
      <xdr:colOff>38100</xdr:colOff>
      <xdr:row>39</xdr:row>
      <xdr:rowOff>13564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3652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4691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3436111" y="669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2763500" y="65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151681</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547111" y="666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3" name="教育費グラフ枠">
          <a:extLst>
            <a:ext uri="{FF2B5EF4-FFF2-40B4-BE49-F238E27FC236}">
              <a16:creationId xmlns:a16="http://schemas.microsoft.com/office/drawing/2014/main" id="{00000000-0008-0000-0700-00004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5" name="教育費最小値テキスト">
          <a:extLst>
            <a:ext uri="{FF2B5EF4-FFF2-40B4-BE49-F238E27FC236}">
              <a16:creationId xmlns:a16="http://schemas.microsoft.com/office/drawing/2014/main" id="{00000000-0008-0000-0700-000049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7" name="教育費最大値テキスト">
          <a:extLst>
            <a:ext uri="{FF2B5EF4-FFF2-40B4-BE49-F238E27FC236}">
              <a16:creationId xmlns:a16="http://schemas.microsoft.com/office/drawing/2014/main" id="{00000000-0008-0000-0700-00004B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43769</xdr:rowOff>
    </xdr:from>
    <xdr:to>
      <xdr:col>85</xdr:col>
      <xdr:colOff>127000</xdr:colOff>
      <xdr:row>57</xdr:row>
      <xdr:rowOff>137054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5481300" y="9816419"/>
          <a:ext cx="838200" cy="9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90" name="教育費平均値テキスト">
          <a:extLst>
            <a:ext uri="{FF2B5EF4-FFF2-40B4-BE49-F238E27FC236}">
              <a16:creationId xmlns:a16="http://schemas.microsoft.com/office/drawing/2014/main" id="{00000000-0008-0000-0700-00004E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54236</xdr:rowOff>
    </xdr:from>
    <xdr:to>
      <xdr:col>81</xdr:col>
      <xdr:colOff>50800</xdr:colOff>
      <xdr:row>57</xdr:row>
      <xdr:rowOff>137054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4592300" y="9655436"/>
          <a:ext cx="889000" cy="25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54236</xdr:rowOff>
    </xdr:from>
    <xdr:to>
      <xdr:col>76</xdr:col>
      <xdr:colOff>114300</xdr:colOff>
      <xdr:row>57</xdr:row>
      <xdr:rowOff>24143</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3703300" y="9655436"/>
          <a:ext cx="889000" cy="14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24143</xdr:rowOff>
    </xdr:from>
    <xdr:to>
      <xdr:col>71</xdr:col>
      <xdr:colOff>177800</xdr:colOff>
      <xdr:row>57</xdr:row>
      <xdr:rowOff>88918</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flipV="1">
          <a:off x="12814300" y="9796793"/>
          <a:ext cx="889000" cy="6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164419</xdr:rowOff>
    </xdr:from>
    <xdr:to>
      <xdr:col>85</xdr:col>
      <xdr:colOff>177800</xdr:colOff>
      <xdr:row>57</xdr:row>
      <xdr:rowOff>94569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6268700" y="976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142846</xdr:rowOff>
    </xdr:from>
    <xdr:ext cx="534377" cy="259045"/>
    <xdr:sp macro="" textlink="">
      <xdr:nvSpPr>
        <xdr:cNvPr id="609" name="教育費該当値テキスト">
          <a:extLst>
            <a:ext uri="{FF2B5EF4-FFF2-40B4-BE49-F238E27FC236}">
              <a16:creationId xmlns:a16="http://schemas.microsoft.com/office/drawing/2014/main" id="{00000000-0008-0000-0700-000061020000}"/>
            </a:ext>
          </a:extLst>
        </xdr:cNvPr>
        <xdr:cNvSpPr txBox="1"/>
      </xdr:nvSpPr>
      <xdr:spPr>
        <a:xfrm>
          <a:off x="16370300" y="974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86254</xdr:rowOff>
    </xdr:from>
    <xdr:to>
      <xdr:col>81</xdr:col>
      <xdr:colOff>101600</xdr:colOff>
      <xdr:row>58</xdr:row>
      <xdr:rowOff>16404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5430500" y="985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7531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5214111" y="99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3436</xdr:rowOff>
    </xdr:from>
    <xdr:to>
      <xdr:col>76</xdr:col>
      <xdr:colOff>165100</xdr:colOff>
      <xdr:row>56</xdr:row>
      <xdr:rowOff>105036</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4541500" y="960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121563</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4325111" y="937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144793</xdr:rowOff>
    </xdr:from>
    <xdr:to>
      <xdr:col>72</xdr:col>
      <xdr:colOff>38100</xdr:colOff>
      <xdr:row>57</xdr:row>
      <xdr:rowOff>74943</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3652500" y="974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66070</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3436111" y="983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38118</xdr:rowOff>
    </xdr:from>
    <xdr:to>
      <xdr:col>67</xdr:col>
      <xdr:colOff>101600</xdr:colOff>
      <xdr:row>57</xdr:row>
      <xdr:rowOff>139718</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2763500" y="98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130845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547111" y="990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132797</xdr:rowOff>
    </xdr:from>
    <xdr:to>
      <xdr:col>71</xdr:col>
      <xdr:colOff>177800</xdr:colOff>
      <xdr:row>78</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814300" y="13505897"/>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81997</xdr:rowOff>
    </xdr:from>
    <xdr:to>
      <xdr:col>67</xdr:col>
      <xdr:colOff>101600</xdr:colOff>
      <xdr:row>79</xdr:row>
      <xdr:rowOff>12147</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4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3274</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25017" y="13547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97295</xdr:rowOff>
    </xdr:from>
    <xdr:to>
      <xdr:col>85</xdr:col>
      <xdr:colOff>127000</xdr:colOff>
      <xdr:row>97</xdr:row>
      <xdr:rowOff>109182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5481300" y="16727945"/>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93587</xdr:rowOff>
    </xdr:from>
    <xdr:to>
      <xdr:col>81</xdr:col>
      <xdr:colOff>50800</xdr:colOff>
      <xdr:row>97</xdr:row>
      <xdr:rowOff>97295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6724237"/>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93587</xdr:rowOff>
    </xdr:from>
    <xdr:to>
      <xdr:col>76</xdr:col>
      <xdr:colOff>114300</xdr:colOff>
      <xdr:row>97</xdr:row>
      <xdr:rowOff>99721</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724237"/>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99721</xdr:rowOff>
    </xdr:from>
    <xdr:to>
      <xdr:col>71</xdr:col>
      <xdr:colOff>177800</xdr:colOff>
      <xdr:row>97</xdr:row>
      <xdr:rowOff>106032</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730371"/>
          <a:ext cx="889000" cy="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58382</xdr:rowOff>
    </xdr:from>
    <xdr:to>
      <xdr:col>85</xdr:col>
      <xdr:colOff>177800</xdr:colOff>
      <xdr:row>97</xdr:row>
      <xdr:rowOff>159982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6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36809</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66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46495</xdr:rowOff>
    </xdr:from>
    <xdr:to>
      <xdr:col>81</xdr:col>
      <xdr:colOff>101600</xdr:colOff>
      <xdr:row>97</xdr:row>
      <xdr:rowOff>148095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6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139222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76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42787</xdr:rowOff>
    </xdr:from>
    <xdr:to>
      <xdr:col>76</xdr:col>
      <xdr:colOff>165100</xdr:colOff>
      <xdr:row>97</xdr:row>
      <xdr:rowOff>144387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6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135514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76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48921</xdr:rowOff>
    </xdr:from>
    <xdr:to>
      <xdr:col>72</xdr:col>
      <xdr:colOff>38100</xdr:colOff>
      <xdr:row>97</xdr:row>
      <xdr:rowOff>150521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6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141648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7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55232</xdr:rowOff>
    </xdr:from>
    <xdr:to>
      <xdr:col>67</xdr:col>
      <xdr:colOff>101600</xdr:colOff>
      <xdr:row>97</xdr:row>
      <xdr:rowOff>156832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68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147959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77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類似団体内平均値と比較して一人当たりコストが高い状況となっているもののうち、民生費、商工費、土木費が主なものとして挙げられる。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民生費の住民一人当たりコストは、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226,071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教育・保育給付費負担金等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児童福祉関連経費や、障害福祉</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関係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経費等の扶助費の影響により類似団体内平均値を上回る数値となっている。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商工費の住民一人当たりコストは、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11,897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物価高騰対策割引券</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発行事業により類似団体平均値を上回る数値となっている。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土木費の住民一人当たりコストは、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82,819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円となっており、阪急京都線連続立体交差事業や千里丘駅西地区</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再開発</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事業</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、千里丘小学校建設事業等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の大規模事業の影響により類似団体内平均値を上回る数値となっている。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いずれの項目においても、扶助費、補助費、建設事業費が主な要因となっているため、事業実施の精査や財源確保、給付の適正化等、効率的な財政運営が必要である。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産業都市として発展してきた本市において、標準財政規模のうち市税収入が大きな割合を占めているが、企業収益に依存するため、景気変動に左右されやすい。平成</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年度は、財政調整基金の取り崩しや、平成</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年度の実質単年度収支の赤字など、財政状況が悪化していたが、令和元年度から令和</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年度においては財政調整金の積立や実質単年度収支も黒字となるなど改善している。</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年度決算は収入見込み誤りにより、</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2,966</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万円の実質収支の赤字となった</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が、令和</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年度は財政調整基金を取り崩し、実質収支の黒字を確保した。</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endParaRPr kumimoji="1" lang="ja-JP" altLang="en-US"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年度の連結実質赤字比率では、国民健康保険特別会計をはじめ、他の会計も黒字となったこと等から、比率は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％を下回った（△</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21.44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連結実質赤字比率の早期健全化基準（</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17.43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％）は大きく下回っているものの、基金や市債に過度に依存することなく、継続的な財政改革を図り、健全な財政運営に努めていく</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年度の実質公債費比率は、単年度△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％、三か年平均△</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％となった。千里丘駅西地区再開発事業等の都市計画事業の拡大により、特定財源が減少したことで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R4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R5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年度にかけて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ポイント悪化した。</a:t>
          </a:r>
          <a:b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短期的には早期健全化基準の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％を超えることは考えられないが、産業都市である本市の特徴から、景気の動向により法人</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市民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税等の収入が大幅に増減する等、自助努力の及ばない要因で標準財政規模が増減することを勘案すると、中長期的な視点に立って、今後も適正な公債管理に努めていく必要がある。</a:t>
          </a:r>
          <a:endParaRPr kumimoji="1" lang="ja-JP" altLang="en-US"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年度の将来負担比率は一般会計等に係る地方債の現在高が増加する一方、充当可能基金等の充当可能財源が減少していることで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24.3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40.6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PFI</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事業に係る債務負担行為が生じたことから、債務負担行為に基づく支出予定額が大幅に増加している。　</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早期健全化基準の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350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％を大きく下回っており、今後も基準値を超える見込みはないものの、企業債を含め新規市債の発行には留意していく必要がある。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大阪府摂津市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物価高騰対策割引券発行事業等の実施により、財政調整基金を</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億円取り崩した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減債基金</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廃止や決算余剰金の一部等を財政調整基金に</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4,500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万円を積立てたこと等により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、財政調整基金残高は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4,500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万円の増加となった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　</a:t>
          </a:r>
          <a:r>
            <a:rPr kumimoji="0"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基金全体としては前年度と比較して</a:t>
          </a:r>
          <a:r>
            <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14</a:t>
          </a:r>
          <a:r>
            <a:rPr kumimoji="0"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3,000</a:t>
          </a:r>
          <a:r>
            <a:rPr kumimoji="0"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万円の減少となった。</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今後も、扶助費が増加する見込みであり、また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大規模建設事業費や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施設の維持補修費も増加していくことから、計画的な財政運営を図り、基金の減少を抑制するよう努める。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公共施設整備基金：公共施設の整備に要する財源を確保するため設置。</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環境基金：環境に関する施策の推進に資するため設置。</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国際交流基金：国際交流の推進と国際理解を深めることを目的とする諸事業の財源のため設置。</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緑化基金：緑豊かな潤いのある街づくりを推進するため設置。</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災害対策基金：災害予防及び災害応急対策並びに被災地への支援活動に関する事業を実施するため設置。</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公共施設整備基金：銀行預金利息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129,500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円を積み立てた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大規模建設事業費や公共施設等の維持補修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等の実施により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4000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万円を取り崩したことにより減少した。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環境基金：温暖化対策事業や環境教育学習事業の実施に伴い、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万円取り崩した一方、資源ごみの売却収入等を</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1,010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万円積み立てたことにより、残高は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280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万円増加した。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公共施設整備基金：今後、大規模建設事業費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公共施設等の維持補修が増加する見込みであり、それに伴い取り崩しも増加する見込みである。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環境基金：</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CO2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削減あるいは自然エネルギーの利用促進に関する補助制度等を検討しており、実施となった場合は基金を活用する見込みである。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endParaRPr lang="en-US" altLang="ja-JP">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は物価高騰対策割引券</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発行事業</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の実施により、財政調整基金を</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億円取り崩した。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減債基金の廃止や決算余剰金の一部等を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財政調整基金に</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4,500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積立てたこと等により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4,500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事業内容の精査を行い、基金の取り崩しを抑制するとともに、今後も継続して繰越金の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を積み立てる。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減債基金を廃止し、財政調整基金に</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積み替えたことにより減少した</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該当なし</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45251885</v>
      </c>
      <c r="BO4" s="449"/>
      <c r="BP4" s="449"/>
      <c r="BQ4" s="449"/>
      <c r="BR4" s="449"/>
      <c r="BS4" s="449"/>
      <c r="BT4" s="449"/>
      <c r="BU4" s="450"/>
      <c r="BV4" s="448">
        <v>43782657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2.9</v>
      </c>
      <c r="CU4" s="589"/>
      <c r="CV4" s="589"/>
      <c r="CW4" s="589"/>
      <c r="CX4" s="589"/>
      <c r="CY4" s="589"/>
      <c r="CZ4" s="589"/>
      <c r="DA4" s="590"/>
      <c r="DB4" s="588">
        <v>-0.1</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44186031</v>
      </c>
      <c r="BO5" s="420"/>
      <c r="BP5" s="420"/>
      <c r="BQ5" s="420"/>
      <c r="BR5" s="420"/>
      <c r="BS5" s="420"/>
      <c r="BT5" s="420"/>
      <c r="BU5" s="421"/>
      <c r="BV5" s="419">
        <v>42936807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98.5</v>
      </c>
      <c r="CU5" s="417"/>
      <c r="CV5" s="417"/>
      <c r="CW5" s="417"/>
      <c r="CX5" s="417"/>
      <c r="CY5" s="417"/>
      <c r="CZ5" s="417"/>
      <c r="DA5" s="418"/>
      <c r="DB5" s="416">
        <v>93.6</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1065854</v>
      </c>
      <c r="BO6" s="420"/>
      <c r="BP6" s="420"/>
      <c r="BQ6" s="420"/>
      <c r="BR6" s="420"/>
      <c r="BS6" s="420"/>
      <c r="BT6" s="420"/>
      <c r="BU6" s="421"/>
      <c r="BV6" s="419">
        <v>845850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98.9</v>
      </c>
      <c r="CU6" s="563"/>
      <c r="CV6" s="563"/>
      <c r="CW6" s="563"/>
      <c r="CX6" s="563"/>
      <c r="CY6" s="563"/>
      <c r="CZ6" s="563"/>
      <c r="DA6" s="564"/>
      <c r="DB6" s="562">
        <v>95.4</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467046</v>
      </c>
      <c r="BO7" s="420"/>
      <c r="BP7" s="420"/>
      <c r="BQ7" s="420"/>
      <c r="BR7" s="420"/>
      <c r="BS7" s="420"/>
      <c r="BT7" s="420"/>
      <c r="BU7" s="421"/>
      <c r="BV7" s="419">
        <v>875508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20684627</v>
      </c>
      <c r="CU7" s="420"/>
      <c r="CV7" s="420"/>
      <c r="CW7" s="420"/>
      <c r="CX7" s="420"/>
      <c r="CY7" s="420"/>
      <c r="CZ7" s="420"/>
      <c r="DA7" s="421"/>
      <c r="DB7" s="419">
        <v>20244725</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598808</v>
      </c>
      <c r="BO8" s="420"/>
      <c r="BP8" s="420"/>
      <c r="BQ8" s="420"/>
      <c r="BR8" s="420"/>
      <c r="BS8" s="420"/>
      <c r="BT8" s="420"/>
      <c r="BU8" s="421"/>
      <c r="BV8" s="419">
        <v>-29658</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0.93</v>
      </c>
      <c r="CU8" s="523"/>
      <c r="CV8" s="523"/>
      <c r="CW8" s="523"/>
      <c r="CX8" s="523"/>
      <c r="CY8" s="523"/>
      <c r="CZ8" s="523"/>
      <c r="DA8" s="524"/>
      <c r="DB8" s="522">
        <v>0.95</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87456</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628466</v>
      </c>
      <c r="BO9" s="420"/>
      <c r="BP9" s="420"/>
      <c r="BQ9" s="420"/>
      <c r="BR9" s="420"/>
      <c r="BS9" s="420"/>
      <c r="BT9" s="420"/>
      <c r="BU9" s="421"/>
      <c r="BV9" s="419">
        <v>-563971</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6.5</v>
      </c>
      <c r="CU9" s="417"/>
      <c r="CV9" s="417"/>
      <c r="CW9" s="417"/>
      <c r="CX9" s="417"/>
      <c r="CY9" s="417"/>
      <c r="CZ9" s="417"/>
      <c r="DA9" s="418"/>
      <c r="DB9" s="416">
        <v>7.4</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85007</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1644622</v>
      </c>
      <c r="BO10" s="420"/>
      <c r="BP10" s="420"/>
      <c r="BQ10" s="420"/>
      <c r="BR10" s="420"/>
      <c r="BS10" s="420"/>
      <c r="BT10" s="420"/>
      <c r="BU10" s="421"/>
      <c r="BV10" s="419">
        <v>274912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v>0.14000000000000001</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86351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1300000</v>
      </c>
      <c r="BO12" s="420"/>
      <c r="BP12" s="420"/>
      <c r="BQ12" s="420"/>
      <c r="BR12" s="420"/>
      <c r="BS12" s="420"/>
      <c r="BT12" s="420"/>
      <c r="BU12" s="421"/>
      <c r="BV12" s="419">
        <v>400000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84421</v>
      </c>
      <c r="S13" s="507"/>
      <c r="T13" s="507"/>
      <c r="U13" s="507"/>
      <c r="V13" s="508"/>
      <c r="W13" s="509" t="s">
        <v>131</v>
      </c>
      <c r="X13" s="405"/>
      <c r="Y13" s="405"/>
      <c r="Z13" s="405"/>
      <c r="AA13" s="405"/>
      <c r="AB13" s="406"/>
      <c r="AC13" s="372">
        <v>106</v>
      </c>
      <c r="AD13" s="373"/>
      <c r="AE13" s="373"/>
      <c r="AF13" s="373"/>
      <c r="AG13" s="374"/>
      <c r="AH13" s="372">
        <v>113</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973088</v>
      </c>
      <c r="BO13" s="420"/>
      <c r="BP13" s="420"/>
      <c r="BQ13" s="420"/>
      <c r="BR13" s="420"/>
      <c r="BS13" s="420"/>
      <c r="BT13" s="420"/>
      <c r="BU13" s="421"/>
      <c r="BV13" s="419">
        <v>-689059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-0.4</v>
      </c>
      <c r="CU13" s="417"/>
      <c r="CV13" s="417"/>
      <c r="CW13" s="417"/>
      <c r="CX13" s="417"/>
      <c r="CY13" s="417"/>
      <c r="CZ13" s="417"/>
      <c r="DA13" s="418"/>
      <c r="DB13" s="416">
        <v>-0.7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86457</v>
      </c>
      <c r="S14" s="507"/>
      <c r="T14" s="507"/>
      <c r="U14" s="507"/>
      <c r="V14" s="508"/>
      <c r="W14" s="510"/>
      <c r="X14" s="408"/>
      <c r="Y14" s="408"/>
      <c r="Z14" s="408"/>
      <c r="AA14" s="408"/>
      <c r="AB14" s="409"/>
      <c r="AC14" s="499">
        <v>0.3</v>
      </c>
      <c r="AD14" s="500"/>
      <c r="AE14" s="500"/>
      <c r="AF14" s="500"/>
      <c r="AG14" s="501"/>
      <c r="AH14" s="499">
        <v>0.3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84791</v>
      </c>
      <c r="S15" s="507"/>
      <c r="T15" s="507"/>
      <c r="U15" s="507"/>
      <c r="V15" s="508"/>
      <c r="W15" s="509" t="s">
        <v>137</v>
      </c>
      <c r="X15" s="405"/>
      <c r="Y15" s="405"/>
      <c r="Z15" s="405"/>
      <c r="AA15" s="405"/>
      <c r="AB15" s="406"/>
      <c r="AC15" s="372">
        <v>9780</v>
      </c>
      <c r="AD15" s="373"/>
      <c r="AE15" s="373"/>
      <c r="AF15" s="373"/>
      <c r="AG15" s="374"/>
      <c r="AH15" s="372">
        <v>10551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15221728</v>
      </c>
      <c r="BO15" s="449"/>
      <c r="BP15" s="449"/>
      <c r="BQ15" s="449"/>
      <c r="BR15" s="449"/>
      <c r="BS15" s="449"/>
      <c r="BT15" s="449"/>
      <c r="BU15" s="450"/>
      <c r="BV15" s="448">
        <v>14495633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26.2</v>
      </c>
      <c r="AD16" s="500"/>
      <c r="AE16" s="500"/>
      <c r="AF16" s="500"/>
      <c r="AG16" s="501"/>
      <c r="AH16" s="499">
        <v>28.5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16232207</v>
      </c>
      <c r="BO16" s="420"/>
      <c r="BP16" s="420"/>
      <c r="BQ16" s="420"/>
      <c r="BR16" s="420"/>
      <c r="BS16" s="420"/>
      <c r="BT16" s="420"/>
      <c r="BU16" s="421"/>
      <c r="BV16" s="419">
        <v>15750974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27407</v>
      </c>
      <c r="AD17" s="373"/>
      <c r="AE17" s="373"/>
      <c r="AF17" s="373"/>
      <c r="AG17" s="374"/>
      <c r="AH17" s="372">
        <v>26296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19551838</v>
      </c>
      <c r="BO17" s="420"/>
      <c r="BP17" s="420"/>
      <c r="BQ17" s="420"/>
      <c r="BR17" s="420"/>
      <c r="BS17" s="420"/>
      <c r="BT17" s="420"/>
      <c r="BU17" s="421"/>
      <c r="BV17" s="419">
        <v>18602748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14.87</v>
      </c>
      <c r="M18" s="472"/>
      <c r="N18" s="472"/>
      <c r="O18" s="472"/>
      <c r="P18" s="472"/>
      <c r="Q18" s="472"/>
      <c r="R18" s="473"/>
      <c r="S18" s="473"/>
      <c r="T18" s="473"/>
      <c r="U18" s="473"/>
      <c r="V18" s="474"/>
      <c r="W18" s="490"/>
      <c r="X18" s="491"/>
      <c r="Y18" s="491"/>
      <c r="Z18" s="491"/>
      <c r="AA18" s="491"/>
      <c r="AB18" s="515"/>
      <c r="AC18" s="389">
        <v>73.5</v>
      </c>
      <c r="AD18" s="390"/>
      <c r="AE18" s="390"/>
      <c r="AF18" s="390"/>
      <c r="AG18" s="475"/>
      <c r="AH18" s="389">
        <v>71.099999999999994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21162182</v>
      </c>
      <c r="BO18" s="420"/>
      <c r="BP18" s="420"/>
      <c r="BQ18" s="420"/>
      <c r="BR18" s="420"/>
      <c r="BS18" s="420"/>
      <c r="BT18" s="420"/>
      <c r="BU18" s="421"/>
      <c r="BV18" s="419">
        <v>20356734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5881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28231618</v>
      </c>
      <c r="BO19" s="420"/>
      <c r="BP19" s="420"/>
      <c r="BQ19" s="420"/>
      <c r="BR19" s="420"/>
      <c r="BS19" s="420"/>
      <c r="BT19" s="420"/>
      <c r="BU19" s="421"/>
      <c r="BV19" s="419">
        <v>25865420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40243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20921901</v>
      </c>
      <c r="BO22" s="449"/>
      <c r="BP22" s="449"/>
      <c r="BQ22" s="449"/>
      <c r="BR22" s="449"/>
      <c r="BS22" s="449"/>
      <c r="BT22" s="449"/>
      <c r="BU22" s="450"/>
      <c r="BV22" s="448">
        <v>20419921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13515316</v>
      </c>
      <c r="BO23" s="420"/>
      <c r="BP23" s="420"/>
      <c r="BQ23" s="420"/>
      <c r="BR23" s="420"/>
      <c r="BS23" s="420"/>
      <c r="BT23" s="420"/>
      <c r="BU23" s="421"/>
      <c r="BV23" s="419">
        <v>13478959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9000</v>
      </c>
      <c r="R24" s="373"/>
      <c r="S24" s="373"/>
      <c r="T24" s="373"/>
      <c r="U24" s="373"/>
      <c r="V24" s="374"/>
      <c r="W24" s="462"/>
      <c r="X24" s="399"/>
      <c r="Y24" s="400"/>
      <c r="Z24" s="375" t="s">
        <v>162</v>
      </c>
      <c r="AA24" s="376"/>
      <c r="AB24" s="376"/>
      <c r="AC24" s="376"/>
      <c r="AD24" s="376"/>
      <c r="AE24" s="376"/>
      <c r="AF24" s="376"/>
      <c r="AG24" s="377"/>
      <c r="AH24" s="372">
        <v>562</v>
      </c>
      <c r="AI24" s="373"/>
      <c r="AJ24" s="373"/>
      <c r="AK24" s="373"/>
      <c r="AL24" s="374"/>
      <c r="AM24" s="372">
        <v>1711290</v>
      </c>
      <c r="AN24" s="373"/>
      <c r="AO24" s="373"/>
      <c r="AP24" s="373"/>
      <c r="AQ24" s="373"/>
      <c r="AR24" s="374"/>
      <c r="AS24" s="372">
        <v>3045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14394859</v>
      </c>
      <c r="BO24" s="420"/>
      <c r="BP24" s="420"/>
      <c r="BQ24" s="420"/>
      <c r="BR24" s="420"/>
      <c r="BS24" s="420"/>
      <c r="BT24" s="420"/>
      <c r="BU24" s="421"/>
      <c r="BV24" s="419">
        <v>13235176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7700</v>
      </c>
      <c r="R25" s="373"/>
      <c r="S25" s="373"/>
      <c r="T25" s="373"/>
      <c r="U25" s="373"/>
      <c r="V25" s="374"/>
      <c r="W25" s="462"/>
      <c r="X25" s="399"/>
      <c r="Y25" s="400"/>
      <c r="Z25" s="375" t="s">
        <v>165</v>
      </c>
      <c r="AA25" s="376"/>
      <c r="AB25" s="376"/>
      <c r="AC25" s="376"/>
      <c r="AD25" s="376"/>
      <c r="AE25" s="376"/>
      <c r="AF25" s="376"/>
      <c r="AG25" s="377"/>
      <c r="AH25" s="372">
        <v>102</v>
      </c>
      <c r="AI25" s="373"/>
      <c r="AJ25" s="373"/>
      <c r="AK25" s="373"/>
      <c r="AL25" s="374"/>
      <c r="AM25" s="372">
        <v>294066</v>
      </c>
      <c r="AN25" s="373"/>
      <c r="AO25" s="373"/>
      <c r="AP25" s="373"/>
      <c r="AQ25" s="373"/>
      <c r="AR25" s="374"/>
      <c r="AS25" s="372">
        <v>2883</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5583214</v>
      </c>
      <c r="BO25" s="449"/>
      <c r="BP25" s="449"/>
      <c r="BQ25" s="449"/>
      <c r="BR25" s="449"/>
      <c r="BS25" s="449"/>
      <c r="BT25" s="449"/>
      <c r="BU25" s="450"/>
      <c r="BV25" s="448">
        <v>6327854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7000</v>
      </c>
      <c r="R26" s="373"/>
      <c r="S26" s="373"/>
      <c r="T26" s="373"/>
      <c r="U26" s="373"/>
      <c r="V26" s="374"/>
      <c r="W26" s="462"/>
      <c r="X26" s="399"/>
      <c r="Y26" s="400"/>
      <c r="Z26" s="375" t="s">
        <v>168</v>
      </c>
      <c r="AA26" s="430"/>
      <c r="AB26" s="430"/>
      <c r="AC26" s="430"/>
      <c r="AD26" s="430"/>
      <c r="AE26" s="430"/>
      <c r="AF26" s="430"/>
      <c r="AG26" s="431"/>
      <c r="AH26" s="372">
        <v>42</v>
      </c>
      <c r="AI26" s="373"/>
      <c r="AJ26" s="373"/>
      <c r="AK26" s="373"/>
      <c r="AL26" s="374"/>
      <c r="AM26" s="372">
        <v>149184</v>
      </c>
      <c r="AN26" s="373"/>
      <c r="AO26" s="373"/>
      <c r="AP26" s="373"/>
      <c r="AQ26" s="373"/>
      <c r="AR26" s="374"/>
      <c r="AS26" s="372">
        <v>3552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6200</v>
      </c>
      <c r="R27" s="373"/>
      <c r="S27" s="373"/>
      <c r="T27" s="373"/>
      <c r="U27" s="373"/>
      <c r="V27" s="374"/>
      <c r="W27" s="462"/>
      <c r="X27" s="399"/>
      <c r="Y27" s="400"/>
      <c r="Z27" s="375" t="s">
        <v>171</v>
      </c>
      <c r="AA27" s="376"/>
      <c r="AB27" s="376"/>
      <c r="AC27" s="376"/>
      <c r="AD27" s="376"/>
      <c r="AE27" s="376"/>
      <c r="AF27" s="376"/>
      <c r="AG27" s="377"/>
      <c r="AH27" s="372">
        <v>12</v>
      </c>
      <c r="AI27" s="373"/>
      <c r="AJ27" s="373"/>
      <c r="AK27" s="373"/>
      <c r="AL27" s="374"/>
      <c r="AM27" s="372">
        <v>50220</v>
      </c>
      <c r="AN27" s="373"/>
      <c r="AO27" s="373"/>
      <c r="AP27" s="373"/>
      <c r="AQ27" s="373"/>
      <c r="AR27" s="374"/>
      <c r="AS27" s="372">
        <v>4185</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2594471</v>
      </c>
      <c r="BO27" s="454"/>
      <c r="BP27" s="454"/>
      <c r="BQ27" s="454"/>
      <c r="BR27" s="454"/>
      <c r="BS27" s="454"/>
      <c r="BT27" s="454"/>
      <c r="BU27" s="455"/>
      <c r="BV27" s="453">
        <v>2594471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5700</v>
      </c>
      <c r="R28" s="373"/>
      <c r="S28" s="373"/>
      <c r="T28" s="373"/>
      <c r="U28" s="373"/>
      <c r="V28" s="374"/>
      <c r="W28" s="462"/>
      <c r="X28" s="399"/>
      <c r="Y28" s="400"/>
      <c r="Z28" s="375" t="s">
        <v>174</v>
      </c>
      <c r="AA28" s="376"/>
      <c r="AB28" s="376"/>
      <c r="AC28" s="376"/>
      <c r="AD28" s="376"/>
      <c r="AE28" s="376"/>
      <c r="AF28" s="376"/>
      <c r="AG28" s="377"/>
      <c r="AH28" s="372">
        <v>1</v>
      </c>
      <c r="AI28" s="373"/>
      <c r="AJ28" s="373"/>
      <c r="AK28" s="373"/>
      <c r="AL28" s="374"/>
      <c r="AM28" s="372" t="s">
        <v>175</v>
      </c>
      <c r="AN28" s="373"/>
      <c r="AO28" s="373"/>
      <c r="AP28" s="373"/>
      <c r="AQ28" s="373"/>
      <c r="AR28" s="374"/>
      <c r="AS28" s="372" t="s">
        <v>175</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7741739</v>
      </c>
      <c r="BO28" s="449"/>
      <c r="BP28" s="449"/>
      <c r="BQ28" s="449"/>
      <c r="BR28" s="449"/>
      <c r="BS28" s="449"/>
      <c r="BT28" s="449"/>
      <c r="BU28" s="450"/>
      <c r="BV28" s="448">
        <v>7397118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17</v>
      </c>
      <c r="M29" s="373"/>
      <c r="N29" s="373"/>
      <c r="O29" s="373"/>
      <c r="P29" s="374"/>
      <c r="Q29" s="372">
        <v>5350</v>
      </c>
      <c r="R29" s="373"/>
      <c r="S29" s="373"/>
      <c r="T29" s="373"/>
      <c r="U29" s="373"/>
      <c r="V29" s="374"/>
      <c r="W29" s="463"/>
      <c r="X29" s="464"/>
      <c r="Y29" s="465"/>
      <c r="Z29" s="375" t="s">
        <v>178</v>
      </c>
      <c r="AA29" s="376"/>
      <c r="AB29" s="376"/>
      <c r="AC29" s="376"/>
      <c r="AD29" s="376"/>
      <c r="AE29" s="376"/>
      <c r="AF29" s="376"/>
      <c r="AG29" s="377"/>
      <c r="AH29" s="372">
        <v>575</v>
      </c>
      <c r="AI29" s="373"/>
      <c r="AJ29" s="373"/>
      <c r="AK29" s="373"/>
      <c r="AL29" s="374"/>
      <c r="AM29" s="372">
        <v>1763889</v>
      </c>
      <c r="AN29" s="373"/>
      <c r="AO29" s="373"/>
      <c r="AP29" s="373"/>
      <c r="AQ29" s="373"/>
      <c r="AR29" s="374"/>
      <c r="AS29" s="372">
        <v>3068</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t="s">
        <v>122</v>
      </c>
      <c r="BO29" s="420"/>
      <c r="BP29" s="420"/>
      <c r="BQ29" s="420"/>
      <c r="BR29" s="420"/>
      <c r="BS29" s="420"/>
      <c r="BT29" s="420"/>
      <c r="BU29" s="421"/>
      <c r="BV29" s="419">
        <v>1637076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99.9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5153864</v>
      </c>
      <c r="BO30" s="454"/>
      <c r="BP30" s="454"/>
      <c r="BQ30" s="454"/>
      <c r="BR30" s="454"/>
      <c r="BS30" s="454"/>
      <c r="BT30" s="454"/>
      <c r="BU30" s="455"/>
      <c r="BV30" s="453">
        <v>5291756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摂津市水道事業会計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淀川右岸水防事務組合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摂津市施設管理公社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パートタイマー等退職金共済特別会計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摂津市下水道事業会計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大阪府後期高齢者医療広域連合（一般会計）</v>
      </c>
      <c r="BZ35" s="368"/>
      <c r="CA35" s="368"/>
      <c r="CB35" s="368"/>
      <c r="CC35" s="368"/>
      <c r="CD35" s="368"/>
      <c r="CE35" s="368"/>
      <c r="CF35" s="368"/>
      <c r="CG35" s="368"/>
      <c r="CH35" s="368"/>
      <c r="CI35" s="368"/>
      <c r="CJ35" s="368"/>
      <c r="CK35" s="368"/>
      <c r="CL35" s="368"/>
      <c r="CM35" s="368"/>
      <c r="CN35" s="181"/>
      <c r="CO35" s="367">
        <f t="shared" ref="CO35:CO43" si="3">IF(CQ35="","",CO34+1)</f>
        <v>14</v>
      </c>
      <c r="CP35" s="367"/>
      <c r="CQ35" s="368" t="str">
        <f>IF('各会計、関係団体の財政状況及び健全化判断比率'!BS8="","",'各会計、関係団体の財政状況及び健全化判断比率'!BS8)</f>
        <v>摂津都市開発</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大阪府後期高齢者医療広域連合（後期高齢者医療特別会計）</v>
      </c>
      <c r="BZ36" s="368"/>
      <c r="CA36" s="368"/>
      <c r="CB36" s="368"/>
      <c r="CC36" s="368"/>
      <c r="CD36" s="368"/>
      <c r="CE36" s="368"/>
      <c r="CF36" s="368"/>
      <c r="CG36" s="368"/>
      <c r="CH36" s="368"/>
      <c r="CI36" s="368"/>
      <c r="CJ36" s="368"/>
      <c r="CK36" s="368"/>
      <c r="CL36" s="368"/>
      <c r="CM36" s="368"/>
      <c r="CN36" s="181"/>
      <c r="CO36" s="367">
        <f t="shared" si="3"/>
        <v>15</v>
      </c>
      <c r="CP36" s="367"/>
      <c r="CQ36" s="368" t="str">
        <f>IF('各会計、関係団体の財政状況及び健全化判断比率'!BS9="","",'各会計、関係団体の財政状況及び健全化判断比率'!BS9)</f>
        <v>摂津市保健センター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大阪広域水道企業団水道事業会計（水道用水供給事業）</v>
      </c>
      <c r="BZ37" s="368"/>
      <c r="CA37" s="368"/>
      <c r="CB37" s="368"/>
      <c r="CC37" s="368"/>
      <c r="CD37" s="368"/>
      <c r="CE37" s="368"/>
      <c r="CF37" s="368"/>
      <c r="CG37" s="368"/>
      <c r="CH37" s="368"/>
      <c r="CI37" s="368"/>
      <c r="CJ37" s="368"/>
      <c r="CK37" s="368"/>
      <c r="CL37" s="368"/>
      <c r="CM37" s="368"/>
      <c r="CN37" s="181"/>
      <c r="CO37" s="367">
        <f t="shared" si="3"/>
        <v>16</v>
      </c>
      <c r="CP37" s="367"/>
      <c r="CQ37" s="368" t="str">
        <f>IF('各会計、関係団体の財政状況及び健全化判断比率'!BS10="","",'各会計、関係団体の財政状況及び健全化判断比率'!BS10)</f>
        <v>摂津市土地開発公社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大阪広域水道企業団（工業用水道事業会計）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8ddMG+NjWkCpiNTHAPwGXMYKxlmys0LeimodC/k6B75i51AuvDokAD7RD3VIidYuX3KAZt+YvY3C3HHLBOrqOg==" saltValue="phlWt03vO6cYu5cmPsIKR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216</v>
      </c>
      <c r="C5" s="680"/>
      <c r="D5" s="680"/>
      <c r="E5" s="680"/>
      <c r="F5" s="680"/>
      <c r="G5" s="680"/>
      <c r="H5" s="680"/>
      <c r="I5" s="680"/>
      <c r="J5" s="680"/>
      <c r="K5" s="680"/>
      <c r="L5" s="680"/>
      <c r="M5" s="680"/>
      <c r="N5" s="680"/>
      <c r="O5" s="680"/>
      <c r="P5" s="680"/>
      <c r="Q5" s="681"/>
      <c r="R5" s="676">
        <v>18791033</v>
      </c>
      <c r="S5" s="677"/>
      <c r="T5" s="677"/>
      <c r="U5" s="677"/>
      <c r="V5" s="677"/>
      <c r="W5" s="677"/>
      <c r="X5" s="677"/>
      <c r="Y5" s="702"/>
      <c r="Z5" s="715">
        <v>41.5</v>
      </c>
      <c r="AA5" s="715"/>
      <c r="AB5" s="715"/>
      <c r="AC5" s="715"/>
      <c r="AD5" s="716">
        <v>17097371</v>
      </c>
      <c r="AE5" s="716"/>
      <c r="AF5" s="716"/>
      <c r="AG5" s="716"/>
      <c r="AH5" s="716"/>
      <c r="AI5" s="716"/>
      <c r="AJ5" s="716"/>
      <c r="AK5" s="716"/>
      <c r="AL5" s="703">
        <v>79.900000000000006</v>
      </c>
      <c r="AM5" s="685"/>
      <c r="AN5" s="685"/>
      <c r="AO5" s="704"/>
      <c r="AP5" s="679" t="s">
        <v>217</v>
      </c>
      <c r="AQ5" s="680"/>
      <c r="AR5" s="680"/>
      <c r="AS5" s="680"/>
      <c r="AT5" s="680"/>
      <c r="AU5" s="680"/>
      <c r="AV5" s="680"/>
      <c r="AW5" s="680"/>
      <c r="AX5" s="680"/>
      <c r="AY5" s="680"/>
      <c r="AZ5" s="680"/>
      <c r="BA5" s="680"/>
      <c r="BB5" s="680"/>
      <c r="BC5" s="680"/>
      <c r="BD5" s="680"/>
      <c r="BE5" s="680"/>
      <c r="BF5" s="681"/>
      <c r="BG5" s="621">
        <v>17097371</v>
      </c>
      <c r="BH5" s="622"/>
      <c r="BI5" s="622"/>
      <c r="BJ5" s="622"/>
      <c r="BK5" s="622"/>
      <c r="BL5" s="622"/>
      <c r="BM5" s="622"/>
      <c r="BN5" s="623"/>
      <c r="BO5" s="659">
        <v>91</v>
      </c>
      <c r="BP5" s="659"/>
      <c r="BQ5" s="659"/>
      <c r="BR5" s="659"/>
      <c r="BS5" s="660">
        <v>422220</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2">
      <c r="B6" s="618" t="s">
        <v>221</v>
      </c>
      <c r="C6" s="619"/>
      <c r="D6" s="619"/>
      <c r="E6" s="619"/>
      <c r="F6" s="619"/>
      <c r="G6" s="619"/>
      <c r="H6" s="619"/>
      <c r="I6" s="619"/>
      <c r="J6" s="619"/>
      <c r="K6" s="619"/>
      <c r="L6" s="619"/>
      <c r="M6" s="619"/>
      <c r="N6" s="619"/>
      <c r="O6" s="619"/>
      <c r="P6" s="619"/>
      <c r="Q6" s="620"/>
      <c r="R6" s="621">
        <v>160819</v>
      </c>
      <c r="S6" s="622"/>
      <c r="T6" s="622"/>
      <c r="U6" s="622"/>
      <c r="V6" s="622"/>
      <c r="W6" s="622"/>
      <c r="X6" s="622"/>
      <c r="Y6" s="623"/>
      <c r="Z6" s="659">
        <v>0.4</v>
      </c>
      <c r="AA6" s="659"/>
      <c r="AB6" s="659"/>
      <c r="AC6" s="659"/>
      <c r="AD6" s="660">
        <v>160819</v>
      </c>
      <c r="AE6" s="660"/>
      <c r="AF6" s="660"/>
      <c r="AG6" s="660"/>
      <c r="AH6" s="660"/>
      <c r="AI6" s="660"/>
      <c r="AJ6" s="660"/>
      <c r="AK6" s="660"/>
      <c r="AL6" s="624">
        <v>0.8</v>
      </c>
      <c r="AM6" s="625"/>
      <c r="AN6" s="625"/>
      <c r="AO6" s="661"/>
      <c r="AP6" s="618" t="s">
        <v>222</v>
      </c>
      <c r="AQ6" s="619"/>
      <c r="AR6" s="619"/>
      <c r="AS6" s="619"/>
      <c r="AT6" s="619"/>
      <c r="AU6" s="619"/>
      <c r="AV6" s="619"/>
      <c r="AW6" s="619"/>
      <c r="AX6" s="619"/>
      <c r="AY6" s="619"/>
      <c r="AZ6" s="619"/>
      <c r="BA6" s="619"/>
      <c r="BB6" s="619"/>
      <c r="BC6" s="619"/>
      <c r="BD6" s="619"/>
      <c r="BE6" s="619"/>
      <c r="BF6" s="620"/>
      <c r="BG6" s="621">
        <v>17097371</v>
      </c>
      <c r="BH6" s="622"/>
      <c r="BI6" s="622"/>
      <c r="BJ6" s="622"/>
      <c r="BK6" s="622"/>
      <c r="BL6" s="622"/>
      <c r="BM6" s="622"/>
      <c r="BN6" s="623"/>
      <c r="BO6" s="659">
        <v>91</v>
      </c>
      <c r="BP6" s="659"/>
      <c r="BQ6" s="659"/>
      <c r="BR6" s="659"/>
      <c r="BS6" s="660">
        <v>422220</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279329</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279329</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11155</v>
      </c>
      <c r="S7" s="622"/>
      <c r="T7" s="622"/>
      <c r="U7" s="622"/>
      <c r="V7" s="622"/>
      <c r="W7" s="622"/>
      <c r="X7" s="622"/>
      <c r="Y7" s="623"/>
      <c r="Z7" s="659">
        <v>0</v>
      </c>
      <c r="AA7" s="659"/>
      <c r="AB7" s="659"/>
      <c r="AC7" s="659"/>
      <c r="AD7" s="660">
        <v>11155</v>
      </c>
      <c r="AE7" s="660"/>
      <c r="AF7" s="660"/>
      <c r="AG7" s="660"/>
      <c r="AH7" s="660"/>
      <c r="AI7" s="660"/>
      <c r="AJ7" s="660"/>
      <c r="AK7" s="660"/>
      <c r="AL7" s="624">
        <v>0.1</v>
      </c>
      <c r="AM7" s="625"/>
      <c r="AN7" s="625"/>
      <c r="AO7" s="661"/>
      <c r="AP7" s="618" t="s">
        <v>225</v>
      </c>
      <c r="AQ7" s="619"/>
      <c r="AR7" s="619"/>
      <c r="AS7" s="619"/>
      <c r="AT7" s="619"/>
      <c r="AU7" s="619"/>
      <c r="AV7" s="619"/>
      <c r="AW7" s="619"/>
      <c r="AX7" s="619"/>
      <c r="AY7" s="619"/>
      <c r="AZ7" s="619"/>
      <c r="BA7" s="619"/>
      <c r="BB7" s="619"/>
      <c r="BC7" s="619"/>
      <c r="BD7" s="619"/>
      <c r="BE7" s="619"/>
      <c r="BF7" s="620"/>
      <c r="BG7" s="621">
        <v>6890315</v>
      </c>
      <c r="BH7" s="622"/>
      <c r="BI7" s="622"/>
      <c r="BJ7" s="622"/>
      <c r="BK7" s="622"/>
      <c r="BL7" s="622"/>
      <c r="BM7" s="622"/>
      <c r="BN7" s="623"/>
      <c r="BO7" s="659">
        <v>36.700000000000003</v>
      </c>
      <c r="BP7" s="659"/>
      <c r="BQ7" s="659"/>
      <c r="BR7" s="659"/>
      <c r="BS7" s="660">
        <v>422220</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5505305</v>
      </c>
      <c r="CS7" s="622"/>
      <c r="CT7" s="622"/>
      <c r="CU7" s="622"/>
      <c r="CV7" s="622"/>
      <c r="CW7" s="622"/>
      <c r="CX7" s="622"/>
      <c r="CY7" s="623"/>
      <c r="CZ7" s="659">
        <v>12.5</v>
      </c>
      <c r="DA7" s="659"/>
      <c r="DB7" s="659"/>
      <c r="DC7" s="659"/>
      <c r="DD7" s="627">
        <v>850503</v>
      </c>
      <c r="DE7" s="622"/>
      <c r="DF7" s="622"/>
      <c r="DG7" s="622"/>
      <c r="DH7" s="622"/>
      <c r="DI7" s="622"/>
      <c r="DJ7" s="622"/>
      <c r="DK7" s="622"/>
      <c r="DL7" s="622"/>
      <c r="DM7" s="622"/>
      <c r="DN7" s="622"/>
      <c r="DO7" s="622"/>
      <c r="DP7" s="623"/>
      <c r="DQ7" s="627">
        <v>4525927</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111821</v>
      </c>
      <c r="S8" s="622"/>
      <c r="T8" s="622"/>
      <c r="U8" s="622"/>
      <c r="V8" s="622"/>
      <c r="W8" s="622"/>
      <c r="X8" s="622"/>
      <c r="Y8" s="623"/>
      <c r="Z8" s="659">
        <v>0.2</v>
      </c>
      <c r="AA8" s="659"/>
      <c r="AB8" s="659"/>
      <c r="AC8" s="659"/>
      <c r="AD8" s="660">
        <v>111821</v>
      </c>
      <c r="AE8" s="660"/>
      <c r="AF8" s="660"/>
      <c r="AG8" s="660"/>
      <c r="AH8" s="660"/>
      <c r="AI8" s="660"/>
      <c r="AJ8" s="660"/>
      <c r="AK8" s="660"/>
      <c r="AL8" s="624">
        <v>0.5</v>
      </c>
      <c r="AM8" s="625"/>
      <c r="AN8" s="625"/>
      <c r="AO8" s="661"/>
      <c r="AP8" s="618" t="s">
        <v>228</v>
      </c>
      <c r="AQ8" s="619"/>
      <c r="AR8" s="619"/>
      <c r="AS8" s="619"/>
      <c r="AT8" s="619"/>
      <c r="AU8" s="619"/>
      <c r="AV8" s="619"/>
      <c r="AW8" s="619"/>
      <c r="AX8" s="619"/>
      <c r="AY8" s="619"/>
      <c r="AZ8" s="619"/>
      <c r="BA8" s="619"/>
      <c r="BB8" s="619"/>
      <c r="BC8" s="619"/>
      <c r="BD8" s="619"/>
      <c r="BE8" s="619"/>
      <c r="BF8" s="620"/>
      <c r="BG8" s="621">
        <v>154315</v>
      </c>
      <c r="BH8" s="622"/>
      <c r="BI8" s="622"/>
      <c r="BJ8" s="622"/>
      <c r="BK8" s="622"/>
      <c r="BL8" s="622"/>
      <c r="BM8" s="622"/>
      <c r="BN8" s="623"/>
      <c r="BO8" s="659">
        <v>0.8</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19521447</v>
      </c>
      <c r="CS8" s="622"/>
      <c r="CT8" s="622"/>
      <c r="CU8" s="622"/>
      <c r="CV8" s="622"/>
      <c r="CW8" s="622"/>
      <c r="CX8" s="622"/>
      <c r="CY8" s="623"/>
      <c r="CZ8" s="659">
        <v>44.2</v>
      </c>
      <c r="DA8" s="659"/>
      <c r="DB8" s="659"/>
      <c r="DC8" s="659"/>
      <c r="DD8" s="627">
        <v>446864</v>
      </c>
      <c r="DE8" s="622"/>
      <c r="DF8" s="622"/>
      <c r="DG8" s="622"/>
      <c r="DH8" s="622"/>
      <c r="DI8" s="622"/>
      <c r="DJ8" s="622"/>
      <c r="DK8" s="622"/>
      <c r="DL8" s="622"/>
      <c r="DM8" s="622"/>
      <c r="DN8" s="622"/>
      <c r="DO8" s="622"/>
      <c r="DP8" s="623"/>
      <c r="DQ8" s="627">
        <v>9470879</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120707</v>
      </c>
      <c r="S9" s="622"/>
      <c r="T9" s="622"/>
      <c r="U9" s="622"/>
      <c r="V9" s="622"/>
      <c r="W9" s="622"/>
      <c r="X9" s="622"/>
      <c r="Y9" s="623"/>
      <c r="Z9" s="659">
        <v>0.3</v>
      </c>
      <c r="AA9" s="659"/>
      <c r="AB9" s="659"/>
      <c r="AC9" s="659"/>
      <c r="AD9" s="660">
        <v>120707</v>
      </c>
      <c r="AE9" s="660"/>
      <c r="AF9" s="660"/>
      <c r="AG9" s="660"/>
      <c r="AH9" s="660"/>
      <c r="AI9" s="660"/>
      <c r="AJ9" s="660"/>
      <c r="AK9" s="660"/>
      <c r="AL9" s="624">
        <v>0.6</v>
      </c>
      <c r="AM9" s="625"/>
      <c r="AN9" s="625"/>
      <c r="AO9" s="661"/>
      <c r="AP9" s="618" t="s">
        <v>231</v>
      </c>
      <c r="AQ9" s="619"/>
      <c r="AR9" s="619"/>
      <c r="AS9" s="619"/>
      <c r="AT9" s="619"/>
      <c r="AU9" s="619"/>
      <c r="AV9" s="619"/>
      <c r="AW9" s="619"/>
      <c r="AX9" s="619"/>
      <c r="AY9" s="619"/>
      <c r="AZ9" s="619"/>
      <c r="BA9" s="619"/>
      <c r="BB9" s="619"/>
      <c r="BC9" s="619"/>
      <c r="BD9" s="619"/>
      <c r="BE9" s="619"/>
      <c r="BF9" s="620"/>
      <c r="BG9" s="621">
        <v>4891853</v>
      </c>
      <c r="BH9" s="622"/>
      <c r="BI9" s="622"/>
      <c r="BJ9" s="622"/>
      <c r="BK9" s="622"/>
      <c r="BL9" s="622"/>
      <c r="BM9" s="622"/>
      <c r="BN9" s="623"/>
      <c r="BO9" s="659">
        <v>26</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3708109</v>
      </c>
      <c r="CS9" s="622"/>
      <c r="CT9" s="622"/>
      <c r="CU9" s="622"/>
      <c r="CV9" s="622"/>
      <c r="CW9" s="622"/>
      <c r="CX9" s="622"/>
      <c r="CY9" s="623"/>
      <c r="CZ9" s="659">
        <v>8.4</v>
      </c>
      <c r="DA9" s="659"/>
      <c r="DB9" s="659"/>
      <c r="DC9" s="659"/>
      <c r="DD9" s="627">
        <v>334848</v>
      </c>
      <c r="DE9" s="622"/>
      <c r="DF9" s="622"/>
      <c r="DG9" s="622"/>
      <c r="DH9" s="622"/>
      <c r="DI9" s="622"/>
      <c r="DJ9" s="622"/>
      <c r="DK9" s="622"/>
      <c r="DL9" s="622"/>
      <c r="DM9" s="622"/>
      <c r="DN9" s="622"/>
      <c r="DO9" s="622"/>
      <c r="DP9" s="623"/>
      <c r="DQ9" s="627">
        <v>3042595</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364173</v>
      </c>
      <c r="BH10" s="622"/>
      <c r="BI10" s="622"/>
      <c r="BJ10" s="622"/>
      <c r="BK10" s="622"/>
      <c r="BL10" s="622"/>
      <c r="BM10" s="622"/>
      <c r="BN10" s="623"/>
      <c r="BO10" s="659">
        <v>1.9</v>
      </c>
      <c r="BP10" s="659"/>
      <c r="BQ10" s="659"/>
      <c r="BR10" s="659"/>
      <c r="BS10" s="660" t="s">
        <v>122</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v>44519</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44251</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2191753</v>
      </c>
      <c r="S11" s="622"/>
      <c r="T11" s="622"/>
      <c r="U11" s="622"/>
      <c r="V11" s="622"/>
      <c r="W11" s="622"/>
      <c r="X11" s="622"/>
      <c r="Y11" s="623"/>
      <c r="Z11" s="624">
        <v>4.8</v>
      </c>
      <c r="AA11" s="625"/>
      <c r="AB11" s="625"/>
      <c r="AC11" s="626"/>
      <c r="AD11" s="627">
        <v>2191753</v>
      </c>
      <c r="AE11" s="622"/>
      <c r="AF11" s="622"/>
      <c r="AG11" s="622"/>
      <c r="AH11" s="622"/>
      <c r="AI11" s="622"/>
      <c r="AJ11" s="622"/>
      <c r="AK11" s="623"/>
      <c r="AL11" s="624">
        <v>10.199999999999999</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1479974</v>
      </c>
      <c r="BH11" s="622"/>
      <c r="BI11" s="622"/>
      <c r="BJ11" s="622"/>
      <c r="BK11" s="622"/>
      <c r="BL11" s="622"/>
      <c r="BM11" s="622"/>
      <c r="BN11" s="623"/>
      <c r="BO11" s="659">
        <v>7.9</v>
      </c>
      <c r="BP11" s="659"/>
      <c r="BQ11" s="659"/>
      <c r="BR11" s="659"/>
      <c r="BS11" s="660">
        <v>422220</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141475</v>
      </c>
      <c r="CS11" s="622"/>
      <c r="CT11" s="622"/>
      <c r="CU11" s="622"/>
      <c r="CV11" s="622"/>
      <c r="CW11" s="622"/>
      <c r="CX11" s="622"/>
      <c r="CY11" s="623"/>
      <c r="CZ11" s="659">
        <v>0.3</v>
      </c>
      <c r="DA11" s="659"/>
      <c r="DB11" s="659"/>
      <c r="DC11" s="659"/>
      <c r="DD11" s="627">
        <v>14177</v>
      </c>
      <c r="DE11" s="622"/>
      <c r="DF11" s="622"/>
      <c r="DG11" s="622"/>
      <c r="DH11" s="622"/>
      <c r="DI11" s="622"/>
      <c r="DJ11" s="622"/>
      <c r="DK11" s="622"/>
      <c r="DL11" s="622"/>
      <c r="DM11" s="622"/>
      <c r="DN11" s="622"/>
      <c r="DO11" s="622"/>
      <c r="DP11" s="623"/>
      <c r="DQ11" s="627">
        <v>128035</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v>1756</v>
      </c>
      <c r="S12" s="622"/>
      <c r="T12" s="622"/>
      <c r="U12" s="622"/>
      <c r="V12" s="622"/>
      <c r="W12" s="622"/>
      <c r="X12" s="622"/>
      <c r="Y12" s="623"/>
      <c r="Z12" s="659">
        <v>0</v>
      </c>
      <c r="AA12" s="659"/>
      <c r="AB12" s="659"/>
      <c r="AC12" s="659"/>
      <c r="AD12" s="660">
        <v>1756</v>
      </c>
      <c r="AE12" s="660"/>
      <c r="AF12" s="660"/>
      <c r="AG12" s="660"/>
      <c r="AH12" s="660"/>
      <c r="AI12" s="660"/>
      <c r="AJ12" s="660"/>
      <c r="AK12" s="660"/>
      <c r="AL12" s="624">
        <v>0</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9254815</v>
      </c>
      <c r="BH12" s="622"/>
      <c r="BI12" s="622"/>
      <c r="BJ12" s="622"/>
      <c r="BK12" s="622"/>
      <c r="BL12" s="622"/>
      <c r="BM12" s="622"/>
      <c r="BN12" s="623"/>
      <c r="BO12" s="659">
        <v>49.3</v>
      </c>
      <c r="BP12" s="659"/>
      <c r="BQ12" s="659"/>
      <c r="BR12" s="659"/>
      <c r="BS12" s="660" t="s">
        <v>122</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1027305</v>
      </c>
      <c r="CS12" s="622"/>
      <c r="CT12" s="622"/>
      <c r="CU12" s="622"/>
      <c r="CV12" s="622"/>
      <c r="CW12" s="622"/>
      <c r="CX12" s="622"/>
      <c r="CY12" s="623"/>
      <c r="CZ12" s="659">
        <v>2.2999999999999998</v>
      </c>
      <c r="DA12" s="659"/>
      <c r="DB12" s="659"/>
      <c r="DC12" s="659"/>
      <c r="DD12" s="627" t="s">
        <v>122</v>
      </c>
      <c r="DE12" s="622"/>
      <c r="DF12" s="622"/>
      <c r="DG12" s="622"/>
      <c r="DH12" s="622"/>
      <c r="DI12" s="622"/>
      <c r="DJ12" s="622"/>
      <c r="DK12" s="622"/>
      <c r="DL12" s="622"/>
      <c r="DM12" s="622"/>
      <c r="DN12" s="622"/>
      <c r="DO12" s="622"/>
      <c r="DP12" s="623"/>
      <c r="DQ12" s="627">
        <v>809787</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9188849</v>
      </c>
      <c r="BH13" s="622"/>
      <c r="BI13" s="622"/>
      <c r="BJ13" s="622"/>
      <c r="BK13" s="622"/>
      <c r="BL13" s="622"/>
      <c r="BM13" s="622"/>
      <c r="BN13" s="623"/>
      <c r="BO13" s="659">
        <v>48.9</v>
      </c>
      <c r="BP13" s="659"/>
      <c r="BQ13" s="659"/>
      <c r="BR13" s="659"/>
      <c r="BS13" s="660" t="s">
        <v>122</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7151486</v>
      </c>
      <c r="CS13" s="622"/>
      <c r="CT13" s="622"/>
      <c r="CU13" s="622"/>
      <c r="CV13" s="622"/>
      <c r="CW13" s="622"/>
      <c r="CX13" s="622"/>
      <c r="CY13" s="623"/>
      <c r="CZ13" s="659">
        <v>16.2</v>
      </c>
      <c r="DA13" s="659"/>
      <c r="DB13" s="659"/>
      <c r="DC13" s="659"/>
      <c r="DD13" s="627">
        <v>4002633</v>
      </c>
      <c r="DE13" s="622"/>
      <c r="DF13" s="622"/>
      <c r="DG13" s="622"/>
      <c r="DH13" s="622"/>
      <c r="DI13" s="622"/>
      <c r="DJ13" s="622"/>
      <c r="DK13" s="622"/>
      <c r="DL13" s="622"/>
      <c r="DM13" s="622"/>
      <c r="DN13" s="622"/>
      <c r="DO13" s="622"/>
      <c r="DP13" s="623"/>
      <c r="DQ13" s="627">
        <v>3565782</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1944</v>
      </c>
      <c r="S14" s="622"/>
      <c r="T14" s="622"/>
      <c r="U14" s="622"/>
      <c r="V14" s="622"/>
      <c r="W14" s="622"/>
      <c r="X14" s="622"/>
      <c r="Y14" s="623"/>
      <c r="Z14" s="659">
        <v>0</v>
      </c>
      <c r="AA14" s="659"/>
      <c r="AB14" s="659"/>
      <c r="AC14" s="659"/>
      <c r="AD14" s="660">
        <v>1944</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152578</v>
      </c>
      <c r="BH14" s="622"/>
      <c r="BI14" s="622"/>
      <c r="BJ14" s="622"/>
      <c r="BK14" s="622"/>
      <c r="BL14" s="622"/>
      <c r="BM14" s="622"/>
      <c r="BN14" s="623"/>
      <c r="BO14" s="659">
        <v>0.8</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1083913</v>
      </c>
      <c r="CS14" s="622"/>
      <c r="CT14" s="622"/>
      <c r="CU14" s="622"/>
      <c r="CV14" s="622"/>
      <c r="CW14" s="622"/>
      <c r="CX14" s="622"/>
      <c r="CY14" s="623"/>
      <c r="CZ14" s="659">
        <v>2.5</v>
      </c>
      <c r="DA14" s="659"/>
      <c r="DB14" s="659"/>
      <c r="DC14" s="659"/>
      <c r="DD14" s="627">
        <v>68528</v>
      </c>
      <c r="DE14" s="622"/>
      <c r="DF14" s="622"/>
      <c r="DG14" s="622"/>
      <c r="DH14" s="622"/>
      <c r="DI14" s="622"/>
      <c r="DJ14" s="622"/>
      <c r="DK14" s="622"/>
      <c r="DL14" s="622"/>
      <c r="DM14" s="622"/>
      <c r="DN14" s="622"/>
      <c r="DO14" s="622"/>
      <c r="DP14" s="623"/>
      <c r="DQ14" s="627">
        <v>1027736</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799663</v>
      </c>
      <c r="BH15" s="622"/>
      <c r="BI15" s="622"/>
      <c r="BJ15" s="622"/>
      <c r="BK15" s="622"/>
      <c r="BL15" s="622"/>
      <c r="BM15" s="622"/>
      <c r="BN15" s="623"/>
      <c r="BO15" s="659">
        <v>4.3</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3831795</v>
      </c>
      <c r="CS15" s="622"/>
      <c r="CT15" s="622"/>
      <c r="CU15" s="622"/>
      <c r="CV15" s="622"/>
      <c r="CW15" s="622"/>
      <c r="CX15" s="622"/>
      <c r="CY15" s="623"/>
      <c r="CZ15" s="659">
        <v>8.6999999999999993</v>
      </c>
      <c r="DA15" s="659"/>
      <c r="DB15" s="659"/>
      <c r="DC15" s="659"/>
      <c r="DD15" s="627">
        <v>754447</v>
      </c>
      <c r="DE15" s="622"/>
      <c r="DF15" s="622"/>
      <c r="DG15" s="622"/>
      <c r="DH15" s="622"/>
      <c r="DI15" s="622"/>
      <c r="DJ15" s="622"/>
      <c r="DK15" s="622"/>
      <c r="DL15" s="622"/>
      <c r="DM15" s="622"/>
      <c r="DN15" s="622"/>
      <c r="DO15" s="622"/>
      <c r="DP15" s="623"/>
      <c r="DQ15" s="627">
        <v>2438349</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42729</v>
      </c>
      <c r="S16" s="622"/>
      <c r="T16" s="622"/>
      <c r="U16" s="622"/>
      <c r="V16" s="622"/>
      <c r="W16" s="622"/>
      <c r="X16" s="622"/>
      <c r="Y16" s="623"/>
      <c r="Z16" s="659">
        <v>0.1</v>
      </c>
      <c r="AA16" s="659"/>
      <c r="AB16" s="659"/>
      <c r="AC16" s="659"/>
      <c r="AD16" s="660">
        <v>42729</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350692</v>
      </c>
      <c r="S17" s="622"/>
      <c r="T17" s="622"/>
      <c r="U17" s="622"/>
      <c r="V17" s="622"/>
      <c r="W17" s="622"/>
      <c r="X17" s="622"/>
      <c r="Y17" s="623"/>
      <c r="Z17" s="659">
        <v>0.8</v>
      </c>
      <c r="AA17" s="659"/>
      <c r="AB17" s="659"/>
      <c r="AC17" s="659"/>
      <c r="AD17" s="660">
        <v>350692</v>
      </c>
      <c r="AE17" s="660"/>
      <c r="AF17" s="660"/>
      <c r="AG17" s="660"/>
      <c r="AH17" s="660"/>
      <c r="AI17" s="660"/>
      <c r="AJ17" s="660"/>
      <c r="AK17" s="660"/>
      <c r="AL17" s="624">
        <v>1.6</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1891348</v>
      </c>
      <c r="CS17" s="622"/>
      <c r="CT17" s="622"/>
      <c r="CU17" s="622"/>
      <c r="CV17" s="622"/>
      <c r="CW17" s="622"/>
      <c r="CX17" s="622"/>
      <c r="CY17" s="623"/>
      <c r="CZ17" s="659">
        <v>4.3</v>
      </c>
      <c r="DA17" s="659"/>
      <c r="DB17" s="659"/>
      <c r="DC17" s="659"/>
      <c r="DD17" s="627" t="s">
        <v>122</v>
      </c>
      <c r="DE17" s="622"/>
      <c r="DF17" s="622"/>
      <c r="DG17" s="622"/>
      <c r="DH17" s="622"/>
      <c r="DI17" s="622"/>
      <c r="DJ17" s="622"/>
      <c r="DK17" s="622"/>
      <c r="DL17" s="622"/>
      <c r="DM17" s="622"/>
      <c r="DN17" s="622"/>
      <c r="DO17" s="622"/>
      <c r="DP17" s="623"/>
      <c r="DQ17" s="627">
        <v>1833094</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120798</v>
      </c>
      <c r="S18" s="622"/>
      <c r="T18" s="622"/>
      <c r="U18" s="622"/>
      <c r="V18" s="622"/>
      <c r="W18" s="622"/>
      <c r="X18" s="622"/>
      <c r="Y18" s="623"/>
      <c r="Z18" s="659">
        <v>0.3</v>
      </c>
      <c r="AA18" s="659"/>
      <c r="AB18" s="659"/>
      <c r="AC18" s="659"/>
      <c r="AD18" s="660">
        <v>120798</v>
      </c>
      <c r="AE18" s="660"/>
      <c r="AF18" s="660"/>
      <c r="AG18" s="660"/>
      <c r="AH18" s="660"/>
      <c r="AI18" s="660"/>
      <c r="AJ18" s="660"/>
      <c r="AK18" s="660"/>
      <c r="AL18" s="624">
        <v>0.6</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112644</v>
      </c>
      <c r="S19" s="622"/>
      <c r="T19" s="622"/>
      <c r="U19" s="622"/>
      <c r="V19" s="622"/>
      <c r="W19" s="622"/>
      <c r="X19" s="622"/>
      <c r="Y19" s="623"/>
      <c r="Z19" s="659">
        <v>0.2</v>
      </c>
      <c r="AA19" s="659"/>
      <c r="AB19" s="659"/>
      <c r="AC19" s="659"/>
      <c r="AD19" s="660">
        <v>112644</v>
      </c>
      <c r="AE19" s="660"/>
      <c r="AF19" s="660"/>
      <c r="AG19" s="660"/>
      <c r="AH19" s="660"/>
      <c r="AI19" s="660"/>
      <c r="AJ19" s="660"/>
      <c r="AK19" s="660"/>
      <c r="AL19" s="624">
        <v>0.5</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1693662</v>
      </c>
      <c r="BH19" s="622"/>
      <c r="BI19" s="622"/>
      <c r="BJ19" s="622"/>
      <c r="BK19" s="622"/>
      <c r="BL19" s="622"/>
      <c r="BM19" s="622"/>
      <c r="BN19" s="623"/>
      <c r="BO19" s="659">
        <v>9</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263</v>
      </c>
      <c r="C20" s="689"/>
      <c r="D20" s="689"/>
      <c r="E20" s="689"/>
      <c r="F20" s="689"/>
      <c r="G20" s="689"/>
      <c r="H20" s="689"/>
      <c r="I20" s="689"/>
      <c r="J20" s="689"/>
      <c r="K20" s="689"/>
      <c r="L20" s="689"/>
      <c r="M20" s="689"/>
      <c r="N20" s="689"/>
      <c r="O20" s="689"/>
      <c r="P20" s="689"/>
      <c r="Q20" s="690"/>
      <c r="R20" s="621">
        <v>8154</v>
      </c>
      <c r="S20" s="622"/>
      <c r="T20" s="622"/>
      <c r="U20" s="622"/>
      <c r="V20" s="622"/>
      <c r="W20" s="622"/>
      <c r="X20" s="622"/>
      <c r="Y20" s="623"/>
      <c r="Z20" s="659">
        <v>0</v>
      </c>
      <c r="AA20" s="659"/>
      <c r="AB20" s="659"/>
      <c r="AC20" s="659"/>
      <c r="AD20" s="660">
        <v>8154</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1693662</v>
      </c>
      <c r="BH20" s="622"/>
      <c r="BI20" s="622"/>
      <c r="BJ20" s="622"/>
      <c r="BK20" s="622"/>
      <c r="BL20" s="622"/>
      <c r="BM20" s="622"/>
      <c r="BN20" s="623"/>
      <c r="BO20" s="659">
        <v>9</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44186031</v>
      </c>
      <c r="CS20" s="622"/>
      <c r="CT20" s="622"/>
      <c r="CU20" s="622"/>
      <c r="CV20" s="622"/>
      <c r="CW20" s="622"/>
      <c r="CX20" s="622"/>
      <c r="CY20" s="623"/>
      <c r="CZ20" s="659">
        <v>100</v>
      </c>
      <c r="DA20" s="659"/>
      <c r="DB20" s="659"/>
      <c r="DC20" s="659"/>
      <c r="DD20" s="627">
        <v>6472000</v>
      </c>
      <c r="DE20" s="622"/>
      <c r="DF20" s="622"/>
      <c r="DG20" s="622"/>
      <c r="DH20" s="622"/>
      <c r="DI20" s="622"/>
      <c r="DJ20" s="622"/>
      <c r="DK20" s="622"/>
      <c r="DL20" s="622"/>
      <c r="DM20" s="622"/>
      <c r="DN20" s="622"/>
      <c r="DO20" s="622"/>
      <c r="DP20" s="623"/>
      <c r="DQ20" s="627">
        <v>27165764</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1258419</v>
      </c>
      <c r="S21" s="622"/>
      <c r="T21" s="622"/>
      <c r="U21" s="622"/>
      <c r="V21" s="622"/>
      <c r="W21" s="622"/>
      <c r="X21" s="622"/>
      <c r="Y21" s="623"/>
      <c r="Z21" s="659">
        <v>2.8</v>
      </c>
      <c r="AA21" s="659"/>
      <c r="AB21" s="659"/>
      <c r="AC21" s="659"/>
      <c r="AD21" s="660">
        <v>1026729</v>
      </c>
      <c r="AE21" s="660"/>
      <c r="AF21" s="660"/>
      <c r="AG21" s="660"/>
      <c r="AH21" s="660"/>
      <c r="AI21" s="660"/>
      <c r="AJ21" s="660"/>
      <c r="AK21" s="660"/>
      <c r="AL21" s="624">
        <v>4.8</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1026729</v>
      </c>
      <c r="S22" s="622"/>
      <c r="T22" s="622"/>
      <c r="U22" s="622"/>
      <c r="V22" s="622"/>
      <c r="W22" s="622"/>
      <c r="X22" s="622"/>
      <c r="Y22" s="623"/>
      <c r="Z22" s="659">
        <v>2.2999999999999998</v>
      </c>
      <c r="AA22" s="659"/>
      <c r="AB22" s="659"/>
      <c r="AC22" s="659"/>
      <c r="AD22" s="660">
        <v>1026729</v>
      </c>
      <c r="AE22" s="660"/>
      <c r="AF22" s="660"/>
      <c r="AG22" s="660"/>
      <c r="AH22" s="660"/>
      <c r="AI22" s="660"/>
      <c r="AJ22" s="660"/>
      <c r="AK22" s="660"/>
      <c r="AL22" s="624">
        <v>4.8</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271</v>
      </c>
      <c r="C23" s="619"/>
      <c r="D23" s="619"/>
      <c r="E23" s="619"/>
      <c r="F23" s="619"/>
      <c r="G23" s="619"/>
      <c r="H23" s="619"/>
      <c r="I23" s="619"/>
      <c r="J23" s="619"/>
      <c r="K23" s="619"/>
      <c r="L23" s="619"/>
      <c r="M23" s="619"/>
      <c r="N23" s="619"/>
      <c r="O23" s="619"/>
      <c r="P23" s="619"/>
      <c r="Q23" s="620"/>
      <c r="R23" s="621">
        <v>231690</v>
      </c>
      <c r="S23" s="622"/>
      <c r="T23" s="622"/>
      <c r="U23" s="622"/>
      <c r="V23" s="622"/>
      <c r="W23" s="622"/>
      <c r="X23" s="622"/>
      <c r="Y23" s="623"/>
      <c r="Z23" s="659">
        <v>0.5</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v>1693662</v>
      </c>
      <c r="BH23" s="622"/>
      <c r="BI23" s="622"/>
      <c r="BJ23" s="622"/>
      <c r="BK23" s="622"/>
      <c r="BL23" s="622"/>
      <c r="BM23" s="622"/>
      <c r="BN23" s="623"/>
      <c r="BO23" s="659">
        <v>9</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21754733</v>
      </c>
      <c r="CS24" s="677"/>
      <c r="CT24" s="677"/>
      <c r="CU24" s="677"/>
      <c r="CV24" s="677"/>
      <c r="CW24" s="677"/>
      <c r="CX24" s="677"/>
      <c r="CY24" s="702"/>
      <c r="CZ24" s="703">
        <v>49.2</v>
      </c>
      <c r="DA24" s="685"/>
      <c r="DB24" s="685"/>
      <c r="DC24" s="705"/>
      <c r="DD24" s="701">
        <v>12403226</v>
      </c>
      <c r="DE24" s="677"/>
      <c r="DF24" s="677"/>
      <c r="DG24" s="677"/>
      <c r="DH24" s="677"/>
      <c r="DI24" s="677"/>
      <c r="DJ24" s="677"/>
      <c r="DK24" s="702"/>
      <c r="DL24" s="701">
        <v>11208297</v>
      </c>
      <c r="DM24" s="677"/>
      <c r="DN24" s="677"/>
      <c r="DO24" s="677"/>
      <c r="DP24" s="677"/>
      <c r="DQ24" s="677"/>
      <c r="DR24" s="677"/>
      <c r="DS24" s="677"/>
      <c r="DT24" s="677"/>
      <c r="DU24" s="677"/>
      <c r="DV24" s="702"/>
      <c r="DW24" s="703">
        <v>52.1</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23163626</v>
      </c>
      <c r="S25" s="622"/>
      <c r="T25" s="622"/>
      <c r="U25" s="622"/>
      <c r="V25" s="622"/>
      <c r="W25" s="622"/>
      <c r="X25" s="622"/>
      <c r="Y25" s="623"/>
      <c r="Z25" s="659">
        <v>51.2</v>
      </c>
      <c r="AA25" s="659"/>
      <c r="AB25" s="659"/>
      <c r="AC25" s="659"/>
      <c r="AD25" s="660">
        <v>21238274</v>
      </c>
      <c r="AE25" s="660"/>
      <c r="AF25" s="660"/>
      <c r="AG25" s="660"/>
      <c r="AH25" s="660"/>
      <c r="AI25" s="660"/>
      <c r="AJ25" s="660"/>
      <c r="AK25" s="660"/>
      <c r="AL25" s="624">
        <v>99.3</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6241494</v>
      </c>
      <c r="CS25" s="634"/>
      <c r="CT25" s="634"/>
      <c r="CU25" s="634"/>
      <c r="CV25" s="634"/>
      <c r="CW25" s="634"/>
      <c r="CX25" s="634"/>
      <c r="CY25" s="635"/>
      <c r="CZ25" s="624">
        <v>14.1</v>
      </c>
      <c r="DA25" s="636"/>
      <c r="DB25" s="636"/>
      <c r="DC25" s="637"/>
      <c r="DD25" s="627">
        <v>5647769</v>
      </c>
      <c r="DE25" s="634"/>
      <c r="DF25" s="634"/>
      <c r="DG25" s="634"/>
      <c r="DH25" s="634"/>
      <c r="DI25" s="634"/>
      <c r="DJ25" s="634"/>
      <c r="DK25" s="635"/>
      <c r="DL25" s="627">
        <v>5625980</v>
      </c>
      <c r="DM25" s="634"/>
      <c r="DN25" s="634"/>
      <c r="DO25" s="634"/>
      <c r="DP25" s="634"/>
      <c r="DQ25" s="634"/>
      <c r="DR25" s="634"/>
      <c r="DS25" s="634"/>
      <c r="DT25" s="634"/>
      <c r="DU25" s="634"/>
      <c r="DV25" s="635"/>
      <c r="DW25" s="624">
        <v>26.2</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11391</v>
      </c>
      <c r="S26" s="622"/>
      <c r="T26" s="622"/>
      <c r="U26" s="622"/>
      <c r="V26" s="622"/>
      <c r="W26" s="622"/>
      <c r="X26" s="622"/>
      <c r="Y26" s="623"/>
      <c r="Z26" s="659">
        <v>0</v>
      </c>
      <c r="AA26" s="659"/>
      <c r="AB26" s="659"/>
      <c r="AC26" s="659"/>
      <c r="AD26" s="660">
        <v>11391</v>
      </c>
      <c r="AE26" s="660"/>
      <c r="AF26" s="660"/>
      <c r="AG26" s="660"/>
      <c r="AH26" s="660"/>
      <c r="AI26" s="660"/>
      <c r="AJ26" s="660"/>
      <c r="AK26" s="660"/>
      <c r="AL26" s="624">
        <v>0.1</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3958535</v>
      </c>
      <c r="CS26" s="622"/>
      <c r="CT26" s="622"/>
      <c r="CU26" s="622"/>
      <c r="CV26" s="622"/>
      <c r="CW26" s="622"/>
      <c r="CX26" s="622"/>
      <c r="CY26" s="623"/>
      <c r="CZ26" s="624">
        <v>9</v>
      </c>
      <c r="DA26" s="636"/>
      <c r="DB26" s="636"/>
      <c r="DC26" s="637"/>
      <c r="DD26" s="627">
        <v>3594822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511523</v>
      </c>
      <c r="S27" s="622"/>
      <c r="T27" s="622"/>
      <c r="U27" s="622"/>
      <c r="V27" s="622"/>
      <c r="W27" s="622"/>
      <c r="X27" s="622"/>
      <c r="Y27" s="623"/>
      <c r="Z27" s="659">
        <v>1.1000000000000001</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18791033</v>
      </c>
      <c r="BH27" s="622"/>
      <c r="BI27" s="622"/>
      <c r="BJ27" s="622"/>
      <c r="BK27" s="622"/>
      <c r="BL27" s="622"/>
      <c r="BM27" s="622"/>
      <c r="BN27" s="623"/>
      <c r="BO27" s="659">
        <v>100</v>
      </c>
      <c r="BP27" s="659"/>
      <c r="BQ27" s="659"/>
      <c r="BR27" s="659"/>
      <c r="BS27" s="660">
        <v>422220</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13621891</v>
      </c>
      <c r="CS27" s="634"/>
      <c r="CT27" s="634"/>
      <c r="CU27" s="634"/>
      <c r="CV27" s="634"/>
      <c r="CW27" s="634"/>
      <c r="CX27" s="634"/>
      <c r="CY27" s="635"/>
      <c r="CZ27" s="624">
        <v>30.8</v>
      </c>
      <c r="DA27" s="636"/>
      <c r="DB27" s="636"/>
      <c r="DC27" s="637"/>
      <c r="DD27" s="627">
        <v>4922363</v>
      </c>
      <c r="DE27" s="634"/>
      <c r="DF27" s="634"/>
      <c r="DG27" s="634"/>
      <c r="DH27" s="634"/>
      <c r="DI27" s="634"/>
      <c r="DJ27" s="634"/>
      <c r="DK27" s="635"/>
      <c r="DL27" s="627">
        <v>3749223</v>
      </c>
      <c r="DM27" s="634"/>
      <c r="DN27" s="634"/>
      <c r="DO27" s="634"/>
      <c r="DP27" s="634"/>
      <c r="DQ27" s="634"/>
      <c r="DR27" s="634"/>
      <c r="DS27" s="634"/>
      <c r="DT27" s="634"/>
      <c r="DU27" s="634"/>
      <c r="DV27" s="635"/>
      <c r="DW27" s="624">
        <v>17.399999999999999</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385060</v>
      </c>
      <c r="S28" s="622"/>
      <c r="T28" s="622"/>
      <c r="U28" s="622"/>
      <c r="V28" s="622"/>
      <c r="W28" s="622"/>
      <c r="X28" s="622"/>
      <c r="Y28" s="623"/>
      <c r="Z28" s="659">
        <v>0.9</v>
      </c>
      <c r="AA28" s="659"/>
      <c r="AB28" s="659"/>
      <c r="AC28" s="659"/>
      <c r="AD28" s="660">
        <v>108545</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1891348</v>
      </c>
      <c r="CS28" s="622"/>
      <c r="CT28" s="622"/>
      <c r="CU28" s="622"/>
      <c r="CV28" s="622"/>
      <c r="CW28" s="622"/>
      <c r="CX28" s="622"/>
      <c r="CY28" s="623"/>
      <c r="CZ28" s="624">
        <v>4.3</v>
      </c>
      <c r="DA28" s="636"/>
      <c r="DB28" s="636"/>
      <c r="DC28" s="637"/>
      <c r="DD28" s="627">
        <v>1833094</v>
      </c>
      <c r="DE28" s="622"/>
      <c r="DF28" s="622"/>
      <c r="DG28" s="622"/>
      <c r="DH28" s="622"/>
      <c r="DI28" s="622"/>
      <c r="DJ28" s="622"/>
      <c r="DK28" s="623"/>
      <c r="DL28" s="627">
        <v>1833094</v>
      </c>
      <c r="DM28" s="622"/>
      <c r="DN28" s="622"/>
      <c r="DO28" s="622"/>
      <c r="DP28" s="622"/>
      <c r="DQ28" s="622"/>
      <c r="DR28" s="622"/>
      <c r="DS28" s="622"/>
      <c r="DT28" s="622"/>
      <c r="DU28" s="622"/>
      <c r="DV28" s="623"/>
      <c r="DW28" s="624">
        <v>8.5</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47413</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1891348</v>
      </c>
      <c r="CS29" s="634"/>
      <c r="CT29" s="634"/>
      <c r="CU29" s="634"/>
      <c r="CV29" s="634"/>
      <c r="CW29" s="634"/>
      <c r="CX29" s="634"/>
      <c r="CY29" s="635"/>
      <c r="CZ29" s="624">
        <v>4.3</v>
      </c>
      <c r="DA29" s="636"/>
      <c r="DB29" s="636"/>
      <c r="DC29" s="637"/>
      <c r="DD29" s="627">
        <v>1833094</v>
      </c>
      <c r="DE29" s="634"/>
      <c r="DF29" s="634"/>
      <c r="DG29" s="634"/>
      <c r="DH29" s="634"/>
      <c r="DI29" s="634"/>
      <c r="DJ29" s="634"/>
      <c r="DK29" s="635"/>
      <c r="DL29" s="627">
        <v>1833094</v>
      </c>
      <c r="DM29" s="634"/>
      <c r="DN29" s="634"/>
      <c r="DO29" s="634"/>
      <c r="DP29" s="634"/>
      <c r="DQ29" s="634"/>
      <c r="DR29" s="634"/>
      <c r="DS29" s="634"/>
      <c r="DT29" s="634"/>
      <c r="DU29" s="634"/>
      <c r="DV29" s="635"/>
      <c r="DW29" s="624">
        <v>8.5</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9394803</v>
      </c>
      <c r="S30" s="622"/>
      <c r="T30" s="622"/>
      <c r="U30" s="622"/>
      <c r="V30" s="622"/>
      <c r="W30" s="622"/>
      <c r="X30" s="622"/>
      <c r="Y30" s="623"/>
      <c r="Z30" s="659">
        <v>20.8</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1783179</v>
      </c>
      <c r="CS30" s="622"/>
      <c r="CT30" s="622"/>
      <c r="CU30" s="622"/>
      <c r="CV30" s="622"/>
      <c r="CW30" s="622"/>
      <c r="CX30" s="622"/>
      <c r="CY30" s="623"/>
      <c r="CZ30" s="624">
        <v>4</v>
      </c>
      <c r="DA30" s="636"/>
      <c r="DB30" s="636"/>
      <c r="DC30" s="637"/>
      <c r="DD30" s="627">
        <v>1727416</v>
      </c>
      <c r="DE30" s="622"/>
      <c r="DF30" s="622"/>
      <c r="DG30" s="622"/>
      <c r="DH30" s="622"/>
      <c r="DI30" s="622"/>
      <c r="DJ30" s="622"/>
      <c r="DK30" s="623"/>
      <c r="DL30" s="627">
        <v>1727416</v>
      </c>
      <c r="DM30" s="622"/>
      <c r="DN30" s="622"/>
      <c r="DO30" s="622"/>
      <c r="DP30" s="622"/>
      <c r="DQ30" s="622"/>
      <c r="DR30" s="622"/>
      <c r="DS30" s="622"/>
      <c r="DT30" s="622"/>
      <c r="DU30" s="622"/>
      <c r="DV30" s="623"/>
      <c r="DW30" s="624">
        <v>8</v>
      </c>
      <c r="DX30" s="636"/>
      <c r="DY30" s="636"/>
      <c r="DZ30" s="636"/>
      <c r="EA30" s="636"/>
      <c r="EB30" s="636"/>
      <c r="EC30" s="648"/>
    </row>
    <row r="31" spans="2:133" ht="11.25" customHeight="1" x14ac:dyDescent="0.2">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99.3</v>
      </c>
      <c r="BH31" s="684"/>
      <c r="BI31" s="684"/>
      <c r="BJ31" s="684"/>
      <c r="BK31" s="684"/>
      <c r="BL31" s="684"/>
      <c r="BM31" s="685">
        <v>98.6</v>
      </c>
      <c r="BN31" s="684"/>
      <c r="BO31" s="684"/>
      <c r="BP31" s="684"/>
      <c r="BQ31" s="686"/>
      <c r="BR31" s="683">
        <v>99.3</v>
      </c>
      <c r="BS31" s="684"/>
      <c r="BT31" s="684"/>
      <c r="BU31" s="684"/>
      <c r="BV31" s="684"/>
      <c r="BW31" s="684"/>
      <c r="BX31" s="685">
        <v>98.5</v>
      </c>
      <c r="BY31" s="684"/>
      <c r="BZ31" s="684"/>
      <c r="CA31" s="684"/>
      <c r="CB31" s="686"/>
      <c r="CD31" s="642"/>
      <c r="CE31" s="643"/>
      <c r="CF31" s="618" t="s">
        <v>301</v>
      </c>
      <c r="CG31" s="619"/>
      <c r="CH31" s="619"/>
      <c r="CI31" s="619"/>
      <c r="CJ31" s="619"/>
      <c r="CK31" s="619"/>
      <c r="CL31" s="619"/>
      <c r="CM31" s="619"/>
      <c r="CN31" s="619"/>
      <c r="CO31" s="619"/>
      <c r="CP31" s="619"/>
      <c r="CQ31" s="620"/>
      <c r="CR31" s="621">
        <v>108169</v>
      </c>
      <c r="CS31" s="634"/>
      <c r="CT31" s="634"/>
      <c r="CU31" s="634"/>
      <c r="CV31" s="634"/>
      <c r="CW31" s="634"/>
      <c r="CX31" s="634"/>
      <c r="CY31" s="635"/>
      <c r="CZ31" s="624">
        <v>0.2</v>
      </c>
      <c r="DA31" s="636"/>
      <c r="DB31" s="636"/>
      <c r="DC31" s="637"/>
      <c r="DD31" s="627">
        <v>105678</v>
      </c>
      <c r="DE31" s="634"/>
      <c r="DF31" s="634"/>
      <c r="DG31" s="634"/>
      <c r="DH31" s="634"/>
      <c r="DI31" s="634"/>
      <c r="DJ31" s="634"/>
      <c r="DK31" s="635"/>
      <c r="DL31" s="627">
        <v>105678</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4587468</v>
      </c>
      <c r="S32" s="622"/>
      <c r="T32" s="622"/>
      <c r="U32" s="622"/>
      <c r="V32" s="622"/>
      <c r="W32" s="622"/>
      <c r="X32" s="622"/>
      <c r="Y32" s="623"/>
      <c r="Z32" s="659">
        <v>10.1</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98.8</v>
      </c>
      <c r="BH32" s="634"/>
      <c r="BI32" s="634"/>
      <c r="BJ32" s="634"/>
      <c r="BK32" s="634"/>
      <c r="BL32" s="634"/>
      <c r="BM32" s="625">
        <v>97.5</v>
      </c>
      <c r="BN32" s="634"/>
      <c r="BO32" s="634"/>
      <c r="BP32" s="634"/>
      <c r="BQ32" s="657"/>
      <c r="BR32" s="687">
        <v>98.8</v>
      </c>
      <c r="BS32" s="634"/>
      <c r="BT32" s="634"/>
      <c r="BU32" s="634"/>
      <c r="BV32" s="634"/>
      <c r="BW32" s="634"/>
      <c r="BX32" s="625">
        <v>97.4</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30761</v>
      </c>
      <c r="S33" s="622"/>
      <c r="T33" s="622"/>
      <c r="U33" s="622"/>
      <c r="V33" s="622"/>
      <c r="W33" s="622"/>
      <c r="X33" s="622"/>
      <c r="Y33" s="623"/>
      <c r="Z33" s="659">
        <v>0.1</v>
      </c>
      <c r="AA33" s="659"/>
      <c r="AB33" s="659"/>
      <c r="AC33" s="659"/>
      <c r="AD33" s="660">
        <v>27691</v>
      </c>
      <c r="AE33" s="660"/>
      <c r="AF33" s="660"/>
      <c r="AG33" s="660"/>
      <c r="AH33" s="660"/>
      <c r="AI33" s="660"/>
      <c r="AJ33" s="660"/>
      <c r="AK33" s="660"/>
      <c r="AL33" s="624">
        <v>0.1</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99.5</v>
      </c>
      <c r="BH33" s="606"/>
      <c r="BI33" s="606"/>
      <c r="BJ33" s="606"/>
      <c r="BK33" s="606"/>
      <c r="BL33" s="606"/>
      <c r="BM33" s="652">
        <v>99.2</v>
      </c>
      <c r="BN33" s="606"/>
      <c r="BO33" s="606"/>
      <c r="BP33" s="606"/>
      <c r="BQ33" s="669"/>
      <c r="BR33" s="682">
        <v>99.5</v>
      </c>
      <c r="BS33" s="606"/>
      <c r="BT33" s="606"/>
      <c r="BU33" s="606"/>
      <c r="BV33" s="606"/>
      <c r="BW33" s="606"/>
      <c r="BX33" s="652">
        <v>99.1</v>
      </c>
      <c r="BY33" s="606"/>
      <c r="BZ33" s="606"/>
      <c r="CA33" s="606"/>
      <c r="CB33" s="669"/>
      <c r="CD33" s="618" t="s">
        <v>308</v>
      </c>
      <c r="CE33" s="619"/>
      <c r="CF33" s="619"/>
      <c r="CG33" s="619"/>
      <c r="CH33" s="619"/>
      <c r="CI33" s="619"/>
      <c r="CJ33" s="619"/>
      <c r="CK33" s="619"/>
      <c r="CL33" s="619"/>
      <c r="CM33" s="619"/>
      <c r="CN33" s="619"/>
      <c r="CO33" s="619"/>
      <c r="CP33" s="619"/>
      <c r="CQ33" s="620"/>
      <c r="CR33" s="621">
        <v>15959298</v>
      </c>
      <c r="CS33" s="634"/>
      <c r="CT33" s="634"/>
      <c r="CU33" s="634"/>
      <c r="CV33" s="634"/>
      <c r="CW33" s="634"/>
      <c r="CX33" s="634"/>
      <c r="CY33" s="635"/>
      <c r="CZ33" s="624">
        <v>36.1</v>
      </c>
      <c r="DA33" s="636"/>
      <c r="DB33" s="636"/>
      <c r="DC33" s="637"/>
      <c r="DD33" s="627">
        <v>13870284</v>
      </c>
      <c r="DE33" s="634"/>
      <c r="DF33" s="634"/>
      <c r="DG33" s="634"/>
      <c r="DH33" s="634"/>
      <c r="DI33" s="634"/>
      <c r="DJ33" s="634"/>
      <c r="DK33" s="635"/>
      <c r="DL33" s="627">
        <v>9953885</v>
      </c>
      <c r="DM33" s="634"/>
      <c r="DN33" s="634"/>
      <c r="DO33" s="634"/>
      <c r="DP33" s="634"/>
      <c r="DQ33" s="634"/>
      <c r="DR33" s="634"/>
      <c r="DS33" s="634"/>
      <c r="DT33" s="634"/>
      <c r="DU33" s="634"/>
      <c r="DV33" s="635"/>
      <c r="DW33" s="624">
        <v>46.3</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64923</v>
      </c>
      <c r="S34" s="622"/>
      <c r="T34" s="622"/>
      <c r="U34" s="622"/>
      <c r="V34" s="622"/>
      <c r="W34" s="622"/>
      <c r="X34" s="622"/>
      <c r="Y34" s="623"/>
      <c r="Z34" s="659">
        <v>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5355415</v>
      </c>
      <c r="CS34" s="622"/>
      <c r="CT34" s="622"/>
      <c r="CU34" s="622"/>
      <c r="CV34" s="622"/>
      <c r="CW34" s="622"/>
      <c r="CX34" s="622"/>
      <c r="CY34" s="623"/>
      <c r="CZ34" s="624">
        <v>12.1</v>
      </c>
      <c r="DA34" s="636"/>
      <c r="DB34" s="636"/>
      <c r="DC34" s="637"/>
      <c r="DD34" s="627">
        <v>4413985</v>
      </c>
      <c r="DE34" s="622"/>
      <c r="DF34" s="622"/>
      <c r="DG34" s="622"/>
      <c r="DH34" s="622"/>
      <c r="DI34" s="622"/>
      <c r="DJ34" s="622"/>
      <c r="DK34" s="623"/>
      <c r="DL34" s="627">
        <v>4119393</v>
      </c>
      <c r="DM34" s="622"/>
      <c r="DN34" s="622"/>
      <c r="DO34" s="622"/>
      <c r="DP34" s="622"/>
      <c r="DQ34" s="622"/>
      <c r="DR34" s="622"/>
      <c r="DS34" s="622"/>
      <c r="DT34" s="622"/>
      <c r="DU34" s="622"/>
      <c r="DV34" s="623"/>
      <c r="DW34" s="624">
        <v>19.2</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3171836</v>
      </c>
      <c r="S35" s="622"/>
      <c r="T35" s="622"/>
      <c r="U35" s="622"/>
      <c r="V35" s="622"/>
      <c r="W35" s="622"/>
      <c r="X35" s="622"/>
      <c r="Y35" s="623"/>
      <c r="Z35" s="659">
        <v>7</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311509</v>
      </c>
      <c r="CS35" s="634"/>
      <c r="CT35" s="634"/>
      <c r="CU35" s="634"/>
      <c r="CV35" s="634"/>
      <c r="CW35" s="634"/>
      <c r="CX35" s="634"/>
      <c r="CY35" s="635"/>
      <c r="CZ35" s="624">
        <v>0.7</v>
      </c>
      <c r="DA35" s="636"/>
      <c r="DB35" s="636"/>
      <c r="DC35" s="637"/>
      <c r="DD35" s="627">
        <v>308577</v>
      </c>
      <c r="DE35" s="634"/>
      <c r="DF35" s="634"/>
      <c r="DG35" s="634"/>
      <c r="DH35" s="634"/>
      <c r="DI35" s="634"/>
      <c r="DJ35" s="634"/>
      <c r="DK35" s="635"/>
      <c r="DL35" s="627">
        <v>308577</v>
      </c>
      <c r="DM35" s="634"/>
      <c r="DN35" s="634"/>
      <c r="DO35" s="634"/>
      <c r="DP35" s="634"/>
      <c r="DQ35" s="634"/>
      <c r="DR35" s="634"/>
      <c r="DS35" s="634"/>
      <c r="DT35" s="634"/>
      <c r="DU35" s="634"/>
      <c r="DV35" s="635"/>
      <c r="DW35" s="624">
        <v>1.4</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845850</v>
      </c>
      <c r="S36" s="622"/>
      <c r="T36" s="622"/>
      <c r="U36" s="622"/>
      <c r="V36" s="622"/>
      <c r="W36" s="622"/>
      <c r="X36" s="622"/>
      <c r="Y36" s="623"/>
      <c r="Z36" s="659">
        <v>1.9</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5240450</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72937</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5069091</v>
      </c>
      <c r="CS36" s="622"/>
      <c r="CT36" s="622"/>
      <c r="CU36" s="622"/>
      <c r="CV36" s="622"/>
      <c r="CW36" s="622"/>
      <c r="CX36" s="622"/>
      <c r="CY36" s="623"/>
      <c r="CZ36" s="624">
        <v>11.5</v>
      </c>
      <c r="DA36" s="636"/>
      <c r="DB36" s="636"/>
      <c r="DC36" s="637"/>
      <c r="DD36" s="627">
        <v>4881260</v>
      </c>
      <c r="DE36" s="622"/>
      <c r="DF36" s="622"/>
      <c r="DG36" s="622"/>
      <c r="DH36" s="622"/>
      <c r="DI36" s="622"/>
      <c r="DJ36" s="622"/>
      <c r="DK36" s="623"/>
      <c r="DL36" s="627">
        <v>3042587</v>
      </c>
      <c r="DM36" s="622"/>
      <c r="DN36" s="622"/>
      <c r="DO36" s="622"/>
      <c r="DP36" s="622"/>
      <c r="DQ36" s="622"/>
      <c r="DR36" s="622"/>
      <c r="DS36" s="622"/>
      <c r="DT36" s="622"/>
      <c r="DU36" s="622"/>
      <c r="DV36" s="623"/>
      <c r="DW36" s="624">
        <v>14.2</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752071</v>
      </c>
      <c r="S37" s="622"/>
      <c r="T37" s="622"/>
      <c r="U37" s="622"/>
      <c r="V37" s="622"/>
      <c r="W37" s="622"/>
      <c r="X37" s="622"/>
      <c r="Y37" s="623"/>
      <c r="Z37" s="659">
        <v>1.7</v>
      </c>
      <c r="AA37" s="659"/>
      <c r="AB37" s="659"/>
      <c r="AC37" s="659"/>
      <c r="AD37" s="660">
        <v>3325</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1871897</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25053</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7438</v>
      </c>
      <c r="CS37" s="634"/>
      <c r="CT37" s="634"/>
      <c r="CU37" s="634"/>
      <c r="CV37" s="634"/>
      <c r="CW37" s="634"/>
      <c r="CX37" s="634"/>
      <c r="CY37" s="635"/>
      <c r="CZ37" s="624">
        <v>0</v>
      </c>
      <c r="DA37" s="636"/>
      <c r="DB37" s="636"/>
      <c r="DC37" s="637"/>
      <c r="DD37" s="627">
        <v>7438</v>
      </c>
      <c r="DE37" s="634"/>
      <c r="DF37" s="634"/>
      <c r="DG37" s="634"/>
      <c r="DH37" s="634"/>
      <c r="DI37" s="634"/>
      <c r="DJ37" s="634"/>
      <c r="DK37" s="635"/>
      <c r="DL37" s="627">
        <v>6367</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2285160</v>
      </c>
      <c r="S38" s="622"/>
      <c r="T38" s="622"/>
      <c r="U38" s="622"/>
      <c r="V38" s="622"/>
      <c r="W38" s="622"/>
      <c r="X38" s="622"/>
      <c r="Y38" s="623"/>
      <c r="Z38" s="659">
        <v>5</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32428</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10193</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3365030</v>
      </c>
      <c r="CS38" s="622"/>
      <c r="CT38" s="622"/>
      <c r="CU38" s="622"/>
      <c r="CV38" s="622"/>
      <c r="CW38" s="622"/>
      <c r="CX38" s="622"/>
      <c r="CY38" s="623"/>
      <c r="CZ38" s="624">
        <v>7.6</v>
      </c>
      <c r="DA38" s="636"/>
      <c r="DB38" s="636"/>
      <c r="DC38" s="637"/>
      <c r="DD38" s="627">
        <v>2611442</v>
      </c>
      <c r="DE38" s="622"/>
      <c r="DF38" s="622"/>
      <c r="DG38" s="622"/>
      <c r="DH38" s="622"/>
      <c r="DI38" s="622"/>
      <c r="DJ38" s="622"/>
      <c r="DK38" s="623"/>
      <c r="DL38" s="627">
        <v>2483328</v>
      </c>
      <c r="DM38" s="622"/>
      <c r="DN38" s="622"/>
      <c r="DO38" s="622"/>
      <c r="DP38" s="622"/>
      <c r="DQ38" s="622"/>
      <c r="DR38" s="622"/>
      <c r="DS38" s="622"/>
      <c r="DT38" s="622"/>
      <c r="DU38" s="622"/>
      <c r="DV38" s="623"/>
      <c r="DW38" s="624">
        <v>11.6</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3523</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14886</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1658253</v>
      </c>
      <c r="CS39" s="634"/>
      <c r="CT39" s="634"/>
      <c r="CU39" s="634"/>
      <c r="CV39" s="634"/>
      <c r="CW39" s="634"/>
      <c r="CX39" s="634"/>
      <c r="CY39" s="635"/>
      <c r="CZ39" s="624">
        <v>3.8</v>
      </c>
      <c r="DA39" s="636"/>
      <c r="DB39" s="636"/>
      <c r="DC39" s="637"/>
      <c r="DD39" s="627">
        <v>1655020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106060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116</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200000</v>
      </c>
      <c r="CS40" s="622"/>
      <c r="CT40" s="622"/>
      <c r="CU40" s="622"/>
      <c r="CV40" s="622"/>
      <c r="CW40" s="622"/>
      <c r="CX40" s="622"/>
      <c r="CY40" s="623"/>
      <c r="CZ40" s="624">
        <v>0.5</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45251885</v>
      </c>
      <c r="S41" s="646"/>
      <c r="T41" s="646"/>
      <c r="U41" s="646"/>
      <c r="V41" s="646"/>
      <c r="W41" s="646"/>
      <c r="X41" s="646"/>
      <c r="Y41" s="649"/>
      <c r="Z41" s="650">
        <v>100</v>
      </c>
      <c r="AA41" s="650"/>
      <c r="AB41" s="650"/>
      <c r="AC41" s="650"/>
      <c r="AD41" s="651">
        <v>21389226</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826426</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2506176</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418</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6472000</v>
      </c>
      <c r="CS42" s="634"/>
      <c r="CT42" s="634"/>
      <c r="CU42" s="634"/>
      <c r="CV42" s="634"/>
      <c r="CW42" s="634"/>
      <c r="CX42" s="634"/>
      <c r="CY42" s="635"/>
      <c r="CZ42" s="624">
        <v>14.6</v>
      </c>
      <c r="DA42" s="636"/>
      <c r="DB42" s="636"/>
      <c r="DC42" s="637"/>
      <c r="DD42" s="627">
        <v>892254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41730</v>
      </c>
      <c r="CS43" s="634"/>
      <c r="CT43" s="634"/>
      <c r="CU43" s="634"/>
      <c r="CV43" s="634"/>
      <c r="CW43" s="634"/>
      <c r="CX43" s="634"/>
      <c r="CY43" s="635"/>
      <c r="CZ43" s="624">
        <v>0.1</v>
      </c>
      <c r="DA43" s="636"/>
      <c r="DB43" s="636"/>
      <c r="DC43" s="637"/>
      <c r="DD43" s="627">
        <v>41730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6472000</v>
      </c>
      <c r="CS44" s="622"/>
      <c r="CT44" s="622"/>
      <c r="CU44" s="622"/>
      <c r="CV44" s="622"/>
      <c r="CW44" s="622"/>
      <c r="CX44" s="622"/>
      <c r="CY44" s="623"/>
      <c r="CZ44" s="624">
        <v>14.6</v>
      </c>
      <c r="DA44" s="625"/>
      <c r="DB44" s="625"/>
      <c r="DC44" s="626"/>
      <c r="DD44" s="627">
        <v>892254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3895540</v>
      </c>
      <c r="CS45" s="634"/>
      <c r="CT45" s="634"/>
      <c r="CU45" s="634"/>
      <c r="CV45" s="634"/>
      <c r="CW45" s="634"/>
      <c r="CX45" s="634"/>
      <c r="CY45" s="635"/>
      <c r="CZ45" s="624">
        <v>8.8000000000000007</v>
      </c>
      <c r="DA45" s="636"/>
      <c r="DB45" s="636"/>
      <c r="DC45" s="637"/>
      <c r="DD45" s="627">
        <v>218397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2274060</v>
      </c>
      <c r="CS46" s="622"/>
      <c r="CT46" s="622"/>
      <c r="CU46" s="622"/>
      <c r="CV46" s="622"/>
      <c r="CW46" s="622"/>
      <c r="CX46" s="622"/>
      <c r="CY46" s="623"/>
      <c r="CZ46" s="624">
        <v>5.0999999999999996</v>
      </c>
      <c r="DA46" s="625"/>
      <c r="DB46" s="625"/>
      <c r="DC46" s="626"/>
      <c r="DD46" s="627">
        <v>643557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44186031</v>
      </c>
      <c r="CS49" s="606"/>
      <c r="CT49" s="606"/>
      <c r="CU49" s="606"/>
      <c r="CV49" s="606"/>
      <c r="CW49" s="606"/>
      <c r="CX49" s="606"/>
      <c r="CY49" s="607"/>
      <c r="CZ49" s="608">
        <v>100</v>
      </c>
      <c r="DA49" s="609"/>
      <c r="DB49" s="609"/>
      <c r="DC49" s="610"/>
      <c r="DD49" s="611">
        <v>27165764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6eCbebZ2pbYqDZyKmskzCiAuMhs55L1eGUuiS9EuLhmOcPZaskR15RbfxPFxZxfLJC0r3u4SkLVLqy6ZSDtIYg==" saltValue="EPMp83A2DHhFr8oXibFhe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102">
        <v>45872</v>
      </c>
      <c r="R7" s="1103"/>
      <c r="S7" s="1103"/>
      <c r="T7" s="1103"/>
      <c r="U7" s="1103"/>
      <c r="V7" s="1103">
        <v>44806</v>
      </c>
      <c r="W7" s="1103"/>
      <c r="X7" s="1103"/>
      <c r="Y7" s="1103"/>
      <c r="Z7" s="1103"/>
      <c r="AA7" s="1103">
        <v>1066</v>
      </c>
      <c r="AB7" s="1103"/>
      <c r="AC7" s="1103"/>
      <c r="AD7" s="1103"/>
      <c r="AE7" s="1104"/>
      <c r="AF7" s="1105">
        <v>599</v>
      </c>
      <c r="AG7" s="1106"/>
      <c r="AH7" s="1106"/>
      <c r="AI7" s="1106"/>
      <c r="AJ7" s="1107"/>
      <c r="AK7" s="1108">
        <v>3169</v>
      </c>
      <c r="AL7" s="1109"/>
      <c r="AM7" s="1109"/>
      <c r="AN7" s="1109"/>
      <c r="AO7" s="1109"/>
      <c r="AP7" s="1109">
        <v>20922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554</v>
      </c>
      <c r="BT7" s="1100"/>
      <c r="BU7" s="1100"/>
      <c r="BV7" s="1100"/>
      <c r="BW7" s="1100"/>
      <c r="BX7" s="1100"/>
      <c r="BY7" s="1100"/>
      <c r="BZ7" s="1100"/>
      <c r="CA7" s="1100"/>
      <c r="CB7" s="1100"/>
      <c r="CC7" s="1100"/>
      <c r="CD7" s="1100"/>
      <c r="CE7" s="1100"/>
      <c r="CF7" s="1100"/>
      <c r="CG7" s="1112"/>
      <c r="CH7" s="1096">
        <v>-3</v>
      </c>
      <c r="CI7" s="1097"/>
      <c r="CJ7" s="1097"/>
      <c r="CK7" s="1097"/>
      <c r="CL7" s="1098"/>
      <c r="CM7" s="1096">
        <v>142</v>
      </c>
      <c r="CN7" s="1097"/>
      <c r="CO7" s="1097"/>
      <c r="CP7" s="1097"/>
      <c r="CQ7" s="1098"/>
      <c r="CR7" s="1096">
        <v>110</v>
      </c>
      <c r="CS7" s="1097"/>
      <c r="CT7" s="1097"/>
      <c r="CU7" s="1097"/>
      <c r="CV7" s="1098"/>
      <c r="CW7" s="1096" t="s">
        <v>548</v>
      </c>
      <c r="CX7" s="1097"/>
      <c r="CY7" s="1097"/>
      <c r="CZ7" s="1097"/>
      <c r="DA7" s="1098"/>
      <c r="DB7" s="1096" t="s">
        <v>548</v>
      </c>
      <c r="DC7" s="1097"/>
      <c r="DD7" s="1097"/>
      <c r="DE7" s="1097"/>
      <c r="DF7" s="1098"/>
      <c r="DG7" s="1096" t="s">
        <v>548</v>
      </c>
      <c r="DH7" s="1097"/>
      <c r="DI7" s="1097"/>
      <c r="DJ7" s="1097"/>
      <c r="DK7" s="1098"/>
      <c r="DL7" s="1096" t="s">
        <v>548</v>
      </c>
      <c r="DM7" s="1097"/>
      <c r="DN7" s="1097"/>
      <c r="DO7" s="1097"/>
      <c r="DP7" s="1098"/>
      <c r="DQ7" s="1096" t="s">
        <v>548</v>
      </c>
      <c r="DR7" s="1097"/>
      <c r="DS7" s="1097"/>
      <c r="DT7" s="1097"/>
      <c r="DU7" s="1098"/>
      <c r="DV7" s="1099"/>
      <c r="DW7" s="1100"/>
      <c r="DX7" s="1100"/>
      <c r="DY7" s="1100"/>
      <c r="DZ7" s="1101"/>
      <c r="EA7" s="234"/>
    </row>
    <row r="8" spans="1:131" s="235" customFormat="1" ht="26.25" customHeight="1" x14ac:dyDescent="0.2">
      <c r="A8" s="238">
        <v>2</v>
      </c>
      <c r="B8" s="1030" t="s">
        <v>376</v>
      </c>
      <c r="C8" s="1031"/>
      <c r="D8" s="1031"/>
      <c r="E8" s="1031"/>
      <c r="F8" s="1031"/>
      <c r="G8" s="1031"/>
      <c r="H8" s="1031"/>
      <c r="I8" s="1031"/>
      <c r="J8" s="1031"/>
      <c r="K8" s="1031"/>
      <c r="L8" s="1031"/>
      <c r="M8" s="1031"/>
      <c r="N8" s="1031"/>
      <c r="O8" s="1031"/>
      <c r="P8" s="1032"/>
      <c r="Q8" s="1038">
        <v>6</v>
      </c>
      <c r="R8" s="1039"/>
      <c r="S8" s="1039"/>
      <c r="T8" s="1039"/>
      <c r="U8" s="1039"/>
      <c r="V8" s="1039">
        <v>6</v>
      </c>
      <c r="W8" s="1039"/>
      <c r="X8" s="1039"/>
      <c r="Y8" s="1039"/>
      <c r="Z8" s="1039"/>
      <c r="AA8" s="1039" t="s">
        <v>548</v>
      </c>
      <c r="AB8" s="1039"/>
      <c r="AC8" s="1039"/>
      <c r="AD8" s="1039"/>
      <c r="AE8" s="1040"/>
      <c r="AF8" s="1035" t="s">
        <v>122</v>
      </c>
      <c r="AG8" s="1036"/>
      <c r="AH8" s="1036"/>
      <c r="AI8" s="1036"/>
      <c r="AJ8" s="1037"/>
      <c r="AK8" s="1080">
        <v>3</v>
      </c>
      <c r="AL8" s="1081"/>
      <c r="AM8" s="1081"/>
      <c r="AN8" s="1081"/>
      <c r="AO8" s="1081"/>
      <c r="AP8" s="1081" t="s">
        <v>548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555</v>
      </c>
      <c r="BT8" s="993"/>
      <c r="BU8" s="993"/>
      <c r="BV8" s="993"/>
      <c r="BW8" s="993"/>
      <c r="BX8" s="993"/>
      <c r="BY8" s="993"/>
      <c r="BZ8" s="993"/>
      <c r="CA8" s="993"/>
      <c r="CB8" s="993"/>
      <c r="CC8" s="993"/>
      <c r="CD8" s="993"/>
      <c r="CE8" s="993"/>
      <c r="CF8" s="993"/>
      <c r="CG8" s="1014"/>
      <c r="CH8" s="989">
        <v>-3</v>
      </c>
      <c r="CI8" s="990"/>
      <c r="CJ8" s="990"/>
      <c r="CK8" s="990"/>
      <c r="CL8" s="991"/>
      <c r="CM8" s="989">
        <v>123</v>
      </c>
      <c r="CN8" s="990"/>
      <c r="CO8" s="990"/>
      <c r="CP8" s="990"/>
      <c r="CQ8" s="991"/>
      <c r="CR8" s="989">
        <v>45</v>
      </c>
      <c r="CS8" s="990"/>
      <c r="CT8" s="990"/>
      <c r="CU8" s="990"/>
      <c r="CV8" s="991"/>
      <c r="CW8" s="989" t="s">
        <v>548</v>
      </c>
      <c r="CX8" s="990"/>
      <c r="CY8" s="990"/>
      <c r="CZ8" s="990"/>
      <c r="DA8" s="991"/>
      <c r="DB8" s="989" t="s">
        <v>548</v>
      </c>
      <c r="DC8" s="990"/>
      <c r="DD8" s="990"/>
      <c r="DE8" s="990"/>
      <c r="DF8" s="991"/>
      <c r="DG8" s="989" t="s">
        <v>548</v>
      </c>
      <c r="DH8" s="990"/>
      <c r="DI8" s="990"/>
      <c r="DJ8" s="990"/>
      <c r="DK8" s="991"/>
      <c r="DL8" s="989" t="s">
        <v>548</v>
      </c>
      <c r="DM8" s="990"/>
      <c r="DN8" s="990"/>
      <c r="DO8" s="990"/>
      <c r="DP8" s="991"/>
      <c r="DQ8" s="989" t="s">
        <v>548</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556</v>
      </c>
      <c r="BT9" s="993"/>
      <c r="BU9" s="993"/>
      <c r="BV9" s="993"/>
      <c r="BW9" s="993"/>
      <c r="BX9" s="993"/>
      <c r="BY9" s="993"/>
      <c r="BZ9" s="993"/>
      <c r="CA9" s="993"/>
      <c r="CB9" s="993"/>
      <c r="CC9" s="993"/>
      <c r="CD9" s="993"/>
      <c r="CE9" s="993"/>
      <c r="CF9" s="993"/>
      <c r="CG9" s="1014"/>
      <c r="CH9" s="989">
        <v>0</v>
      </c>
      <c r="CI9" s="990"/>
      <c r="CJ9" s="990"/>
      <c r="CK9" s="990"/>
      <c r="CL9" s="991"/>
      <c r="CM9" s="989">
        <v>14</v>
      </c>
      <c r="CN9" s="990"/>
      <c r="CO9" s="990"/>
      <c r="CP9" s="990"/>
      <c r="CQ9" s="991"/>
      <c r="CR9" s="989">
        <v>3</v>
      </c>
      <c r="CS9" s="990"/>
      <c r="CT9" s="990"/>
      <c r="CU9" s="990"/>
      <c r="CV9" s="991"/>
      <c r="CW9" s="989" t="s">
        <v>548</v>
      </c>
      <c r="CX9" s="990"/>
      <c r="CY9" s="990"/>
      <c r="CZ9" s="990"/>
      <c r="DA9" s="991"/>
      <c r="DB9" s="989" t="s">
        <v>548</v>
      </c>
      <c r="DC9" s="990"/>
      <c r="DD9" s="990"/>
      <c r="DE9" s="990"/>
      <c r="DF9" s="991"/>
      <c r="DG9" s="989" t="s">
        <v>548</v>
      </c>
      <c r="DH9" s="990"/>
      <c r="DI9" s="990"/>
      <c r="DJ9" s="990"/>
      <c r="DK9" s="991"/>
      <c r="DL9" s="989" t="s">
        <v>548</v>
      </c>
      <c r="DM9" s="990"/>
      <c r="DN9" s="990"/>
      <c r="DO9" s="990"/>
      <c r="DP9" s="991"/>
      <c r="DQ9" s="989" t="s">
        <v>548</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557</v>
      </c>
      <c r="BT10" s="993"/>
      <c r="BU10" s="993"/>
      <c r="BV10" s="993"/>
      <c r="BW10" s="993"/>
      <c r="BX10" s="993"/>
      <c r="BY10" s="993"/>
      <c r="BZ10" s="993"/>
      <c r="CA10" s="993"/>
      <c r="CB10" s="993"/>
      <c r="CC10" s="993"/>
      <c r="CD10" s="993"/>
      <c r="CE10" s="993"/>
      <c r="CF10" s="993"/>
      <c r="CG10" s="1014"/>
      <c r="CH10" s="989">
        <v>0</v>
      </c>
      <c r="CI10" s="990"/>
      <c r="CJ10" s="990"/>
      <c r="CK10" s="990"/>
      <c r="CL10" s="991"/>
      <c r="CM10" s="989">
        <v>6</v>
      </c>
      <c r="CN10" s="990"/>
      <c r="CO10" s="990"/>
      <c r="CP10" s="990"/>
      <c r="CQ10" s="991"/>
      <c r="CR10" s="989">
        <v>5</v>
      </c>
      <c r="CS10" s="990"/>
      <c r="CT10" s="990"/>
      <c r="CU10" s="990"/>
      <c r="CV10" s="991"/>
      <c r="CW10" s="989" t="s">
        <v>548</v>
      </c>
      <c r="CX10" s="990"/>
      <c r="CY10" s="990"/>
      <c r="CZ10" s="990"/>
      <c r="DA10" s="991"/>
      <c r="DB10" s="989" t="s">
        <v>548</v>
      </c>
      <c r="DC10" s="990"/>
      <c r="DD10" s="990"/>
      <c r="DE10" s="990"/>
      <c r="DF10" s="991"/>
      <c r="DG10" s="989" t="s">
        <v>548</v>
      </c>
      <c r="DH10" s="990"/>
      <c r="DI10" s="990"/>
      <c r="DJ10" s="990"/>
      <c r="DK10" s="991"/>
      <c r="DL10" s="989" t="s">
        <v>548</v>
      </c>
      <c r="DM10" s="990"/>
      <c r="DN10" s="990"/>
      <c r="DO10" s="990"/>
      <c r="DP10" s="991"/>
      <c r="DQ10" s="989" t="s">
        <v>548</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7">
        <v>45877</v>
      </c>
      <c r="R23" s="1061"/>
      <c r="S23" s="1061"/>
      <c r="T23" s="1061"/>
      <c r="U23" s="1061"/>
      <c r="V23" s="1061">
        <v>44812</v>
      </c>
      <c r="W23" s="1061"/>
      <c r="X23" s="1061"/>
      <c r="Y23" s="1061"/>
      <c r="Z23" s="1061"/>
      <c r="AA23" s="1061">
        <v>1066</v>
      </c>
      <c r="AB23" s="1061"/>
      <c r="AC23" s="1061"/>
      <c r="AD23" s="1061"/>
      <c r="AE23" s="1068"/>
      <c r="AF23" s="1069">
        <v>599</v>
      </c>
      <c r="AG23" s="1061"/>
      <c r="AH23" s="1061"/>
      <c r="AI23" s="1061"/>
      <c r="AJ23" s="1070"/>
      <c r="AK23" s="1071"/>
      <c r="AL23" s="1072"/>
      <c r="AM23" s="1072"/>
      <c r="AN23" s="1072"/>
      <c r="AO23" s="1072"/>
      <c r="AP23" s="1061">
        <v>20922</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v>9099</v>
      </c>
      <c r="R28" s="1051"/>
      <c r="S28" s="1051"/>
      <c r="T28" s="1051"/>
      <c r="U28" s="1051"/>
      <c r="V28" s="1051">
        <v>9026</v>
      </c>
      <c r="W28" s="1051"/>
      <c r="X28" s="1051"/>
      <c r="Y28" s="1051"/>
      <c r="Z28" s="1051"/>
      <c r="AA28" s="1051">
        <v>73</v>
      </c>
      <c r="AB28" s="1051"/>
      <c r="AC28" s="1051"/>
      <c r="AD28" s="1051"/>
      <c r="AE28" s="1052"/>
      <c r="AF28" s="1053">
        <v>73</v>
      </c>
      <c r="AG28" s="1051"/>
      <c r="AH28" s="1051"/>
      <c r="AI28" s="1051"/>
      <c r="AJ28" s="1054"/>
      <c r="AK28" s="1042">
        <v>931</v>
      </c>
      <c r="AL28" s="1043"/>
      <c r="AM28" s="1043"/>
      <c r="AN28" s="1043"/>
      <c r="AO28" s="1043"/>
      <c r="AP28" s="1043" t="s">
        <v>548</v>
      </c>
      <c r="AQ28" s="1043"/>
      <c r="AR28" s="1043"/>
      <c r="AS28" s="1043"/>
      <c r="AT28" s="1043"/>
      <c r="AU28" s="1043" t="s">
        <v>548</v>
      </c>
      <c r="AV28" s="1043"/>
      <c r="AW28" s="1043"/>
      <c r="AX28" s="1043"/>
      <c r="AY28" s="1043"/>
      <c r="AZ28" s="1044" t="s">
        <v>548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7632</v>
      </c>
      <c r="R29" s="1039"/>
      <c r="S29" s="1039"/>
      <c r="T29" s="1039"/>
      <c r="U29" s="1039"/>
      <c r="V29" s="1039">
        <v>7485</v>
      </c>
      <c r="W29" s="1039"/>
      <c r="X29" s="1039"/>
      <c r="Y29" s="1039"/>
      <c r="Z29" s="1039"/>
      <c r="AA29" s="1039">
        <v>146</v>
      </c>
      <c r="AB29" s="1039"/>
      <c r="AC29" s="1039"/>
      <c r="AD29" s="1039"/>
      <c r="AE29" s="1040"/>
      <c r="AF29" s="1035">
        <v>146</v>
      </c>
      <c r="AG29" s="1036"/>
      <c r="AH29" s="1036"/>
      <c r="AI29" s="1036"/>
      <c r="AJ29" s="1037"/>
      <c r="AK29" s="980">
        <v>1388</v>
      </c>
      <c r="AL29" s="971"/>
      <c r="AM29" s="971"/>
      <c r="AN29" s="971"/>
      <c r="AO29" s="971"/>
      <c r="AP29" s="971" t="s">
        <v>548</v>
      </c>
      <c r="AQ29" s="971"/>
      <c r="AR29" s="971"/>
      <c r="AS29" s="971"/>
      <c r="AT29" s="971"/>
      <c r="AU29" s="971" t="s">
        <v>548</v>
      </c>
      <c r="AV29" s="971"/>
      <c r="AW29" s="971"/>
      <c r="AX29" s="971"/>
      <c r="AY29" s="971"/>
      <c r="AZ29" s="1041" t="s">
        <v>548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1486</v>
      </c>
      <c r="R30" s="1039"/>
      <c r="S30" s="1039"/>
      <c r="T30" s="1039"/>
      <c r="U30" s="1039"/>
      <c r="V30" s="1039">
        <v>1414</v>
      </c>
      <c r="W30" s="1039"/>
      <c r="X30" s="1039"/>
      <c r="Y30" s="1039"/>
      <c r="Z30" s="1039"/>
      <c r="AA30" s="1039">
        <v>72</v>
      </c>
      <c r="AB30" s="1039"/>
      <c r="AC30" s="1039"/>
      <c r="AD30" s="1039"/>
      <c r="AE30" s="1040"/>
      <c r="AF30" s="1035">
        <v>72</v>
      </c>
      <c r="AG30" s="1036"/>
      <c r="AH30" s="1036"/>
      <c r="AI30" s="1036"/>
      <c r="AJ30" s="1037"/>
      <c r="AK30" s="980">
        <v>270</v>
      </c>
      <c r="AL30" s="971"/>
      <c r="AM30" s="971"/>
      <c r="AN30" s="971"/>
      <c r="AO30" s="971"/>
      <c r="AP30" s="971" t="s">
        <v>548</v>
      </c>
      <c r="AQ30" s="971"/>
      <c r="AR30" s="971"/>
      <c r="AS30" s="971"/>
      <c r="AT30" s="971"/>
      <c r="AU30" s="971" t="s">
        <v>548</v>
      </c>
      <c r="AV30" s="971"/>
      <c r="AW30" s="971"/>
      <c r="AX30" s="971"/>
      <c r="AY30" s="971"/>
      <c r="AZ30" s="1041" t="s">
        <v>548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1913</v>
      </c>
      <c r="R31" s="1039"/>
      <c r="S31" s="1039"/>
      <c r="T31" s="1039"/>
      <c r="U31" s="1039"/>
      <c r="V31" s="1039">
        <v>1807</v>
      </c>
      <c r="W31" s="1039"/>
      <c r="X31" s="1039"/>
      <c r="Y31" s="1039"/>
      <c r="Z31" s="1039"/>
      <c r="AA31" s="1039">
        <v>106</v>
      </c>
      <c r="AB31" s="1039"/>
      <c r="AC31" s="1039"/>
      <c r="AD31" s="1039"/>
      <c r="AE31" s="1040"/>
      <c r="AF31" s="1035">
        <v>2942</v>
      </c>
      <c r="AG31" s="1036"/>
      <c r="AH31" s="1036"/>
      <c r="AI31" s="1036"/>
      <c r="AJ31" s="1037"/>
      <c r="AK31" s="980">
        <v>33</v>
      </c>
      <c r="AL31" s="971"/>
      <c r="AM31" s="971"/>
      <c r="AN31" s="971"/>
      <c r="AO31" s="971"/>
      <c r="AP31" s="971">
        <v>4638</v>
      </c>
      <c r="AQ31" s="971"/>
      <c r="AR31" s="971"/>
      <c r="AS31" s="971"/>
      <c r="AT31" s="971"/>
      <c r="AU31" s="971" t="s">
        <v>548</v>
      </c>
      <c r="AV31" s="971"/>
      <c r="AW31" s="971"/>
      <c r="AX31" s="971"/>
      <c r="AY31" s="971"/>
      <c r="AZ31" s="1041" t="s">
        <v>548</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395</v>
      </c>
      <c r="C32" s="1031"/>
      <c r="D32" s="1031"/>
      <c r="E32" s="1031"/>
      <c r="F32" s="1031"/>
      <c r="G32" s="1031"/>
      <c r="H32" s="1031"/>
      <c r="I32" s="1031"/>
      <c r="J32" s="1031"/>
      <c r="K32" s="1031"/>
      <c r="L32" s="1031"/>
      <c r="M32" s="1031"/>
      <c r="N32" s="1031"/>
      <c r="O32" s="1031"/>
      <c r="P32" s="1032"/>
      <c r="Q32" s="1038">
        <v>3505</v>
      </c>
      <c r="R32" s="1039"/>
      <c r="S32" s="1039"/>
      <c r="T32" s="1039"/>
      <c r="U32" s="1039"/>
      <c r="V32" s="1039">
        <v>3367</v>
      </c>
      <c r="W32" s="1039"/>
      <c r="X32" s="1039"/>
      <c r="Y32" s="1039"/>
      <c r="Z32" s="1039"/>
      <c r="AA32" s="1039">
        <v>138</v>
      </c>
      <c r="AB32" s="1039"/>
      <c r="AC32" s="1039"/>
      <c r="AD32" s="1039"/>
      <c r="AE32" s="1040"/>
      <c r="AF32" s="1035">
        <v>604</v>
      </c>
      <c r="AG32" s="1036"/>
      <c r="AH32" s="1036"/>
      <c r="AI32" s="1036"/>
      <c r="AJ32" s="1037"/>
      <c r="AK32" s="980">
        <v>838</v>
      </c>
      <c r="AL32" s="971"/>
      <c r="AM32" s="971"/>
      <c r="AN32" s="971"/>
      <c r="AO32" s="971"/>
      <c r="AP32" s="971">
        <v>19470</v>
      </c>
      <c r="AQ32" s="971"/>
      <c r="AR32" s="971"/>
      <c r="AS32" s="971"/>
      <c r="AT32" s="971"/>
      <c r="AU32" s="971">
        <v>12188</v>
      </c>
      <c r="AV32" s="971"/>
      <c r="AW32" s="971"/>
      <c r="AX32" s="971"/>
      <c r="AY32" s="971"/>
      <c r="AZ32" s="1041" t="s">
        <v>548</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3837</v>
      </c>
      <c r="AG63" s="959"/>
      <c r="AH63" s="959"/>
      <c r="AI63" s="959"/>
      <c r="AJ63" s="1022"/>
      <c r="AK63" s="1023"/>
      <c r="AL63" s="963"/>
      <c r="AM63" s="963"/>
      <c r="AN63" s="963"/>
      <c r="AO63" s="963"/>
      <c r="AP63" s="959">
        <v>24108</v>
      </c>
      <c r="AQ63" s="959"/>
      <c r="AR63" s="959"/>
      <c r="AS63" s="959"/>
      <c r="AT63" s="959"/>
      <c r="AU63" s="959">
        <v>12188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399</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400</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549</v>
      </c>
      <c r="C68" s="986"/>
      <c r="D68" s="986"/>
      <c r="E68" s="986"/>
      <c r="F68" s="986"/>
      <c r="G68" s="986"/>
      <c r="H68" s="986"/>
      <c r="I68" s="986"/>
      <c r="J68" s="986"/>
      <c r="K68" s="986"/>
      <c r="L68" s="986"/>
      <c r="M68" s="986"/>
      <c r="N68" s="986"/>
      <c r="O68" s="986"/>
      <c r="P68" s="987"/>
      <c r="Q68" s="988">
        <v>131</v>
      </c>
      <c r="R68" s="982"/>
      <c r="S68" s="982"/>
      <c r="T68" s="982"/>
      <c r="U68" s="982"/>
      <c r="V68" s="982">
        <v>126</v>
      </c>
      <c r="W68" s="982"/>
      <c r="X68" s="982"/>
      <c r="Y68" s="982"/>
      <c r="Z68" s="982"/>
      <c r="AA68" s="982">
        <v>5</v>
      </c>
      <c r="AB68" s="982"/>
      <c r="AC68" s="982"/>
      <c r="AD68" s="982"/>
      <c r="AE68" s="982"/>
      <c r="AF68" s="982">
        <v>5</v>
      </c>
      <c r="AG68" s="982"/>
      <c r="AH68" s="982"/>
      <c r="AI68" s="982"/>
      <c r="AJ68" s="982"/>
      <c r="AK68" s="982" t="s">
        <v>548</v>
      </c>
      <c r="AL68" s="982"/>
      <c r="AM68" s="982"/>
      <c r="AN68" s="982"/>
      <c r="AO68" s="982"/>
      <c r="AP68" s="982" t="s">
        <v>548</v>
      </c>
      <c r="AQ68" s="982"/>
      <c r="AR68" s="982"/>
      <c r="AS68" s="982"/>
      <c r="AT68" s="982"/>
      <c r="AU68" s="982" t="s">
        <v>548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550</v>
      </c>
      <c r="C69" s="975"/>
      <c r="D69" s="975"/>
      <c r="E69" s="975"/>
      <c r="F69" s="975"/>
      <c r="G69" s="975"/>
      <c r="H69" s="975"/>
      <c r="I69" s="975"/>
      <c r="J69" s="975"/>
      <c r="K69" s="975"/>
      <c r="L69" s="975"/>
      <c r="M69" s="975"/>
      <c r="N69" s="975"/>
      <c r="O69" s="975"/>
      <c r="P69" s="976"/>
      <c r="Q69" s="977">
        <v>230</v>
      </c>
      <c r="R69" s="971"/>
      <c r="S69" s="971"/>
      <c r="T69" s="971"/>
      <c r="U69" s="971"/>
      <c r="V69" s="971">
        <v>195</v>
      </c>
      <c r="W69" s="971"/>
      <c r="X69" s="971"/>
      <c r="Y69" s="971"/>
      <c r="Z69" s="971"/>
      <c r="AA69" s="971">
        <v>35</v>
      </c>
      <c r="AB69" s="971"/>
      <c r="AC69" s="971"/>
      <c r="AD69" s="971"/>
      <c r="AE69" s="971"/>
      <c r="AF69" s="971">
        <v>35</v>
      </c>
      <c r="AG69" s="971"/>
      <c r="AH69" s="971"/>
      <c r="AI69" s="971"/>
      <c r="AJ69" s="971"/>
      <c r="AK69" s="971" t="s">
        <v>548</v>
      </c>
      <c r="AL69" s="971"/>
      <c r="AM69" s="971"/>
      <c r="AN69" s="971"/>
      <c r="AO69" s="971"/>
      <c r="AP69" s="971" t="s">
        <v>548</v>
      </c>
      <c r="AQ69" s="971"/>
      <c r="AR69" s="971"/>
      <c r="AS69" s="971"/>
      <c r="AT69" s="971"/>
      <c r="AU69" s="971" t="s">
        <v>548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551</v>
      </c>
      <c r="C70" s="975"/>
      <c r="D70" s="975"/>
      <c r="E70" s="975"/>
      <c r="F70" s="975"/>
      <c r="G70" s="975"/>
      <c r="H70" s="975"/>
      <c r="I70" s="975"/>
      <c r="J70" s="975"/>
      <c r="K70" s="975"/>
      <c r="L70" s="975"/>
      <c r="M70" s="975"/>
      <c r="N70" s="975"/>
      <c r="O70" s="975"/>
      <c r="P70" s="976"/>
      <c r="Q70" s="977">
        <v>1359863</v>
      </c>
      <c r="R70" s="971"/>
      <c r="S70" s="971"/>
      <c r="T70" s="971"/>
      <c r="U70" s="971"/>
      <c r="V70" s="971">
        <v>1332205</v>
      </c>
      <c r="W70" s="971"/>
      <c r="X70" s="971"/>
      <c r="Y70" s="971"/>
      <c r="Z70" s="971"/>
      <c r="AA70" s="971">
        <v>27659</v>
      </c>
      <c r="AB70" s="971"/>
      <c r="AC70" s="971"/>
      <c r="AD70" s="971"/>
      <c r="AE70" s="971"/>
      <c r="AF70" s="971">
        <v>27659</v>
      </c>
      <c r="AG70" s="971"/>
      <c r="AH70" s="971"/>
      <c r="AI70" s="971"/>
      <c r="AJ70" s="971"/>
      <c r="AK70" s="971">
        <v>9500</v>
      </c>
      <c r="AL70" s="971"/>
      <c r="AM70" s="971"/>
      <c r="AN70" s="971"/>
      <c r="AO70" s="971"/>
      <c r="AP70" s="971" t="s">
        <v>548</v>
      </c>
      <c r="AQ70" s="971"/>
      <c r="AR70" s="971"/>
      <c r="AS70" s="971"/>
      <c r="AT70" s="971"/>
      <c r="AU70" s="971" t="s">
        <v>548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552</v>
      </c>
      <c r="C71" s="975"/>
      <c r="D71" s="975"/>
      <c r="E71" s="975"/>
      <c r="F71" s="975"/>
      <c r="G71" s="975"/>
      <c r="H71" s="975"/>
      <c r="I71" s="975"/>
      <c r="J71" s="975"/>
      <c r="K71" s="975"/>
      <c r="L71" s="975"/>
      <c r="M71" s="975"/>
      <c r="N71" s="975"/>
      <c r="O71" s="975"/>
      <c r="P71" s="976"/>
      <c r="Q71" s="977">
        <v>38885</v>
      </c>
      <c r="R71" s="971"/>
      <c r="S71" s="971"/>
      <c r="T71" s="971"/>
      <c r="U71" s="971"/>
      <c r="V71" s="971">
        <v>35641</v>
      </c>
      <c r="W71" s="971"/>
      <c r="X71" s="971"/>
      <c r="Y71" s="971"/>
      <c r="Z71" s="971"/>
      <c r="AA71" s="971">
        <v>3244</v>
      </c>
      <c r="AB71" s="971"/>
      <c r="AC71" s="971"/>
      <c r="AD71" s="971"/>
      <c r="AE71" s="971"/>
      <c r="AF71" s="971">
        <v>26209</v>
      </c>
      <c r="AG71" s="971"/>
      <c r="AH71" s="971"/>
      <c r="AI71" s="971"/>
      <c r="AJ71" s="971"/>
      <c r="AK71" s="971" t="s">
        <v>548</v>
      </c>
      <c r="AL71" s="971"/>
      <c r="AM71" s="971"/>
      <c r="AN71" s="971"/>
      <c r="AO71" s="971"/>
      <c r="AP71" s="971">
        <v>94795</v>
      </c>
      <c r="AQ71" s="971"/>
      <c r="AR71" s="971"/>
      <c r="AS71" s="971"/>
      <c r="AT71" s="971"/>
      <c r="AU71" s="971" t="s">
        <v>548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553</v>
      </c>
      <c r="C72" s="975"/>
      <c r="D72" s="975"/>
      <c r="E72" s="975"/>
      <c r="F72" s="975"/>
      <c r="G72" s="975"/>
      <c r="H72" s="975"/>
      <c r="I72" s="975"/>
      <c r="J72" s="975"/>
      <c r="K72" s="975"/>
      <c r="L72" s="975"/>
      <c r="M72" s="975"/>
      <c r="N72" s="975"/>
      <c r="O72" s="975"/>
      <c r="P72" s="976"/>
      <c r="Q72" s="977">
        <v>6635</v>
      </c>
      <c r="R72" s="971"/>
      <c r="S72" s="971"/>
      <c r="T72" s="971"/>
      <c r="U72" s="971"/>
      <c r="V72" s="971">
        <v>5820</v>
      </c>
      <c r="W72" s="971"/>
      <c r="X72" s="971"/>
      <c r="Y72" s="971"/>
      <c r="Z72" s="971"/>
      <c r="AA72" s="971">
        <v>815</v>
      </c>
      <c r="AB72" s="971"/>
      <c r="AC72" s="971"/>
      <c r="AD72" s="971"/>
      <c r="AE72" s="971"/>
      <c r="AF72" s="971">
        <v>19303</v>
      </c>
      <c r="AG72" s="971"/>
      <c r="AH72" s="971"/>
      <c r="AI72" s="971"/>
      <c r="AJ72" s="971"/>
      <c r="AK72" s="971" t="s">
        <v>548</v>
      </c>
      <c r="AL72" s="971"/>
      <c r="AM72" s="971"/>
      <c r="AN72" s="971"/>
      <c r="AO72" s="971"/>
      <c r="AP72" s="971">
        <v>22689</v>
      </c>
      <c r="AQ72" s="971"/>
      <c r="AR72" s="971"/>
      <c r="AS72" s="971"/>
      <c r="AT72" s="971"/>
      <c r="AU72" s="971" t="s">
        <v>548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73211</v>
      </c>
      <c r="AG88" s="959"/>
      <c r="AH88" s="959"/>
      <c r="AI88" s="959"/>
      <c r="AJ88" s="959"/>
      <c r="AK88" s="963"/>
      <c r="AL88" s="963"/>
      <c r="AM88" s="963"/>
      <c r="AN88" s="963"/>
      <c r="AO88" s="963"/>
      <c r="AP88" s="959">
        <v>117484</v>
      </c>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163</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295</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295</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295</v>
      </c>
      <c r="DR109" s="896"/>
      <c r="DS109" s="896"/>
      <c r="DT109" s="896"/>
      <c r="DU109" s="897"/>
      <c r="DV109" s="898" t="s">
        <v>412</v>
      </c>
      <c r="DW109" s="896"/>
      <c r="DX109" s="896"/>
      <c r="DY109" s="896"/>
      <c r="DZ109" s="929"/>
    </row>
    <row r="110" spans="1:131" s="230" customFormat="1" ht="26.25" customHeight="1" x14ac:dyDescent="0.2">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2005239</v>
      </c>
      <c r="AB110" s="889"/>
      <c r="AC110" s="889"/>
      <c r="AD110" s="889"/>
      <c r="AE110" s="890"/>
      <c r="AF110" s="891">
        <v>1974557</v>
      </c>
      <c r="AG110" s="889"/>
      <c r="AH110" s="889"/>
      <c r="AI110" s="889"/>
      <c r="AJ110" s="890"/>
      <c r="AK110" s="891">
        <v>1891349</v>
      </c>
      <c r="AL110" s="889"/>
      <c r="AM110" s="889"/>
      <c r="AN110" s="889"/>
      <c r="AO110" s="890"/>
      <c r="AP110" s="892">
        <v>10.3</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19790985</v>
      </c>
      <c r="BR110" s="842"/>
      <c r="BS110" s="842"/>
      <c r="BT110" s="842"/>
      <c r="BU110" s="842"/>
      <c r="BV110" s="842">
        <v>20419921</v>
      </c>
      <c r="BW110" s="842"/>
      <c r="BX110" s="842"/>
      <c r="BY110" s="842"/>
      <c r="BZ110" s="842"/>
      <c r="CA110" s="842">
        <v>20921901</v>
      </c>
      <c r="CB110" s="842"/>
      <c r="CC110" s="842"/>
      <c r="CD110" s="842"/>
      <c r="CE110" s="842"/>
      <c r="CF110" s="866">
        <v>114.3</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316129</v>
      </c>
      <c r="DH110" s="842"/>
      <c r="DI110" s="842"/>
      <c r="DJ110" s="842"/>
      <c r="DK110" s="842"/>
      <c r="DL110" s="842">
        <v>263441</v>
      </c>
      <c r="DM110" s="842"/>
      <c r="DN110" s="842"/>
      <c r="DO110" s="842"/>
      <c r="DP110" s="842"/>
      <c r="DQ110" s="842">
        <v>210753</v>
      </c>
      <c r="DR110" s="842"/>
      <c r="DS110" s="842"/>
      <c r="DT110" s="842"/>
      <c r="DU110" s="842"/>
      <c r="DV110" s="843">
        <v>1.2</v>
      </c>
      <c r="DW110" s="843"/>
      <c r="DX110" s="843"/>
      <c r="DY110" s="843"/>
      <c r="DZ110" s="844"/>
    </row>
    <row r="111" spans="1:131" s="230"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345632</v>
      </c>
      <c r="BR111" s="817"/>
      <c r="BS111" s="817"/>
      <c r="BT111" s="817"/>
      <c r="BU111" s="817"/>
      <c r="BV111" s="817">
        <v>286301</v>
      </c>
      <c r="BW111" s="817"/>
      <c r="BX111" s="817"/>
      <c r="BY111" s="817"/>
      <c r="BZ111" s="817"/>
      <c r="CA111" s="817">
        <v>227006</v>
      </c>
      <c r="CB111" s="817"/>
      <c r="CC111" s="817"/>
      <c r="CD111" s="817"/>
      <c r="CE111" s="817"/>
      <c r="CF111" s="875">
        <v>1.2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14643759</v>
      </c>
      <c r="BR112" s="817"/>
      <c r="BS112" s="817"/>
      <c r="BT112" s="817"/>
      <c r="BU112" s="817"/>
      <c r="BV112" s="817">
        <v>13117969</v>
      </c>
      <c r="BW112" s="817"/>
      <c r="BX112" s="817"/>
      <c r="BY112" s="817"/>
      <c r="BZ112" s="817"/>
      <c r="CA112" s="817">
        <v>12188141</v>
      </c>
      <c r="CB112" s="817"/>
      <c r="CC112" s="817"/>
      <c r="CD112" s="817"/>
      <c r="CE112" s="817"/>
      <c r="CF112" s="875">
        <v>66.599999999999994</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1667583</v>
      </c>
      <c r="AB113" s="919"/>
      <c r="AC113" s="919"/>
      <c r="AD113" s="919"/>
      <c r="AE113" s="920"/>
      <c r="AF113" s="921">
        <v>1651121</v>
      </c>
      <c r="AG113" s="919"/>
      <c r="AH113" s="919"/>
      <c r="AI113" s="919"/>
      <c r="AJ113" s="920"/>
      <c r="AK113" s="921">
        <v>1619616</v>
      </c>
      <c r="AL113" s="919"/>
      <c r="AM113" s="919"/>
      <c r="AN113" s="919"/>
      <c r="AO113" s="920"/>
      <c r="AP113" s="922">
        <v>8.9</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4300335</v>
      </c>
      <c r="BR114" s="817"/>
      <c r="BS114" s="817"/>
      <c r="BT114" s="817"/>
      <c r="BU114" s="817"/>
      <c r="BV114" s="817">
        <v>4296042</v>
      </c>
      <c r="BW114" s="817"/>
      <c r="BX114" s="817"/>
      <c r="BY114" s="817"/>
      <c r="BZ114" s="817"/>
      <c r="CA114" s="817">
        <v>4487630</v>
      </c>
      <c r="CB114" s="817"/>
      <c r="CC114" s="817"/>
      <c r="CD114" s="817"/>
      <c r="CE114" s="817"/>
      <c r="CF114" s="875">
        <v>24.5</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59932</v>
      </c>
      <c r="AB115" s="919"/>
      <c r="AC115" s="919"/>
      <c r="AD115" s="919"/>
      <c r="AE115" s="920"/>
      <c r="AF115" s="921">
        <v>59462</v>
      </c>
      <c r="AG115" s="919"/>
      <c r="AH115" s="919"/>
      <c r="AI115" s="919"/>
      <c r="AJ115" s="920"/>
      <c r="AK115" s="921">
        <v>59308</v>
      </c>
      <c r="AL115" s="919"/>
      <c r="AM115" s="919"/>
      <c r="AN115" s="919"/>
      <c r="AO115" s="920"/>
      <c r="AP115" s="922">
        <v>0.3</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3732754</v>
      </c>
      <c r="AB117" s="903"/>
      <c r="AC117" s="903"/>
      <c r="AD117" s="903"/>
      <c r="AE117" s="904"/>
      <c r="AF117" s="905">
        <v>3685140</v>
      </c>
      <c r="AG117" s="903"/>
      <c r="AH117" s="903"/>
      <c r="AI117" s="903"/>
      <c r="AJ117" s="904"/>
      <c r="AK117" s="905">
        <v>3570273</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295</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52688</v>
      </c>
      <c r="AB119" s="889"/>
      <c r="AC119" s="889"/>
      <c r="AD119" s="889"/>
      <c r="AE119" s="890"/>
      <c r="AF119" s="891">
        <v>52688</v>
      </c>
      <c r="AG119" s="889"/>
      <c r="AH119" s="889"/>
      <c r="AI119" s="889"/>
      <c r="AJ119" s="890"/>
      <c r="AK119" s="891">
        <v>52688</v>
      </c>
      <c r="AL119" s="889"/>
      <c r="AM119" s="889"/>
      <c r="AN119" s="889"/>
      <c r="AO119" s="890"/>
      <c r="AP119" s="892">
        <v>0.3</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442</v>
      </c>
      <c r="BP119" s="878"/>
      <c r="BQ119" s="879">
        <v>39080711</v>
      </c>
      <c r="BR119" s="845"/>
      <c r="BS119" s="845"/>
      <c r="BT119" s="845"/>
      <c r="BU119" s="845"/>
      <c r="BV119" s="845">
        <v>38120233</v>
      </c>
      <c r="BW119" s="845"/>
      <c r="BX119" s="845"/>
      <c r="BY119" s="845"/>
      <c r="BZ119" s="845"/>
      <c r="CA119" s="845">
        <v>37824678</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29503</v>
      </c>
      <c r="DH119" s="764"/>
      <c r="DI119" s="764"/>
      <c r="DJ119" s="764"/>
      <c r="DK119" s="765"/>
      <c r="DL119" s="766">
        <v>22860</v>
      </c>
      <c r="DM119" s="764"/>
      <c r="DN119" s="764"/>
      <c r="DO119" s="764"/>
      <c r="DP119" s="765"/>
      <c r="DQ119" s="766">
        <v>16253</v>
      </c>
      <c r="DR119" s="764"/>
      <c r="DS119" s="764"/>
      <c r="DT119" s="764"/>
      <c r="DU119" s="765"/>
      <c r="DV119" s="848">
        <v>0.1</v>
      </c>
      <c r="DW119" s="849"/>
      <c r="DX119" s="849"/>
      <c r="DY119" s="849"/>
      <c r="DZ119" s="850"/>
    </row>
    <row r="120" spans="1:130" s="230" customFormat="1" ht="26.25" customHeight="1" x14ac:dyDescent="0.2">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18000437</v>
      </c>
      <c r="BR120" s="842"/>
      <c r="BS120" s="842"/>
      <c r="BT120" s="842"/>
      <c r="BU120" s="842"/>
      <c r="BV120" s="842">
        <v>16498665</v>
      </c>
      <c r="BW120" s="842"/>
      <c r="BX120" s="842"/>
      <c r="BY120" s="842"/>
      <c r="BZ120" s="842"/>
      <c r="CA120" s="842">
        <v>14849816</v>
      </c>
      <c r="CB120" s="842"/>
      <c r="CC120" s="842"/>
      <c r="CD120" s="842"/>
      <c r="CE120" s="842"/>
      <c r="CF120" s="866">
        <v>81.099999999999994</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14643759</v>
      </c>
      <c r="DH120" s="842"/>
      <c r="DI120" s="842"/>
      <c r="DJ120" s="842"/>
      <c r="DK120" s="842"/>
      <c r="DL120" s="842">
        <v>13117969</v>
      </c>
      <c r="DM120" s="842"/>
      <c r="DN120" s="842"/>
      <c r="DO120" s="842"/>
      <c r="DP120" s="842"/>
      <c r="DQ120" s="842">
        <v>12188141</v>
      </c>
      <c r="DR120" s="842"/>
      <c r="DS120" s="842"/>
      <c r="DT120" s="842"/>
      <c r="DU120" s="842"/>
      <c r="DV120" s="843">
        <v>66.599999999999994</v>
      </c>
      <c r="DW120" s="843"/>
      <c r="DX120" s="843"/>
      <c r="DY120" s="843"/>
      <c r="DZ120" s="844"/>
    </row>
    <row r="121" spans="1:130" s="230"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12028466</v>
      </c>
      <c r="BR121" s="817"/>
      <c r="BS121" s="817"/>
      <c r="BT121" s="817"/>
      <c r="BU121" s="817"/>
      <c r="BV121" s="817">
        <v>8909596</v>
      </c>
      <c r="BW121" s="817"/>
      <c r="BX121" s="817"/>
      <c r="BY121" s="817"/>
      <c r="BZ121" s="817"/>
      <c r="CA121" s="817">
        <v>7646814</v>
      </c>
      <c r="CB121" s="817"/>
      <c r="CC121" s="817"/>
      <c r="CD121" s="817"/>
      <c r="CE121" s="817"/>
      <c r="CF121" s="875">
        <v>41.8</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2">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25382966</v>
      </c>
      <c r="BR122" s="845"/>
      <c r="BS122" s="845"/>
      <c r="BT122" s="845"/>
      <c r="BU122" s="845"/>
      <c r="BV122" s="845">
        <v>24213403</v>
      </c>
      <c r="BW122" s="845"/>
      <c r="BX122" s="845"/>
      <c r="BY122" s="845"/>
      <c r="BZ122" s="845"/>
      <c r="CA122" s="845">
        <v>22759532</v>
      </c>
      <c r="CB122" s="845"/>
      <c r="CC122" s="845"/>
      <c r="CD122" s="845"/>
      <c r="CE122" s="845"/>
      <c r="CF122" s="846">
        <v>124.4</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450</v>
      </c>
      <c r="BP123" s="878"/>
      <c r="BQ123" s="832">
        <v>55411869</v>
      </c>
      <c r="BR123" s="833"/>
      <c r="BS123" s="833"/>
      <c r="BT123" s="833"/>
      <c r="BU123" s="833"/>
      <c r="BV123" s="833">
        <v>49621664</v>
      </c>
      <c r="BW123" s="833"/>
      <c r="BX123" s="833"/>
      <c r="BY123" s="833"/>
      <c r="BZ123" s="833"/>
      <c r="CA123" s="833">
        <v>45256162</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6624</v>
      </c>
      <c r="AB126" s="780"/>
      <c r="AC126" s="780"/>
      <c r="AD126" s="780"/>
      <c r="AE126" s="781"/>
      <c r="AF126" s="782">
        <v>6291</v>
      </c>
      <c r="AG126" s="780"/>
      <c r="AH126" s="780"/>
      <c r="AI126" s="780"/>
      <c r="AJ126" s="781"/>
      <c r="AK126" s="782">
        <v>6250</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620</v>
      </c>
      <c r="AB127" s="780"/>
      <c r="AC127" s="780"/>
      <c r="AD127" s="780"/>
      <c r="AE127" s="781"/>
      <c r="AF127" s="782">
        <v>483</v>
      </c>
      <c r="AG127" s="780"/>
      <c r="AH127" s="780"/>
      <c r="AI127" s="780"/>
      <c r="AJ127" s="781"/>
      <c r="AK127" s="782">
        <v>370</v>
      </c>
      <c r="AL127" s="780"/>
      <c r="AM127" s="780"/>
      <c r="AN127" s="780"/>
      <c r="AO127" s="781"/>
      <c r="AP127" s="824">
        <v>0</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1308643</v>
      </c>
      <c r="AB128" s="801"/>
      <c r="AC128" s="801"/>
      <c r="AD128" s="801"/>
      <c r="AE128" s="802"/>
      <c r="AF128" s="803">
        <v>1152800</v>
      </c>
      <c r="AG128" s="801"/>
      <c r="AH128" s="801"/>
      <c r="AI128" s="801"/>
      <c r="AJ128" s="802"/>
      <c r="AK128" s="803">
        <v>1285356</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12.43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20626152</v>
      </c>
      <c r="AB129" s="780"/>
      <c r="AC129" s="780"/>
      <c r="AD129" s="780"/>
      <c r="AE129" s="781"/>
      <c r="AF129" s="782">
        <v>20244725</v>
      </c>
      <c r="AG129" s="780"/>
      <c r="AH129" s="780"/>
      <c r="AI129" s="780"/>
      <c r="AJ129" s="781"/>
      <c r="AK129" s="782">
        <v>20684627</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17.43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2570312</v>
      </c>
      <c r="AB130" s="780"/>
      <c r="AC130" s="780"/>
      <c r="AD130" s="780"/>
      <c r="AE130" s="781"/>
      <c r="AF130" s="782">
        <v>2546602</v>
      </c>
      <c r="AG130" s="780"/>
      <c r="AH130" s="780"/>
      <c r="AI130" s="780"/>
      <c r="AJ130" s="781"/>
      <c r="AK130" s="782">
        <v>2384690</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18055840</v>
      </c>
      <c r="AB131" s="764"/>
      <c r="AC131" s="764"/>
      <c r="AD131" s="764"/>
      <c r="AE131" s="765"/>
      <c r="AF131" s="766">
        <v>17698123</v>
      </c>
      <c r="AG131" s="764"/>
      <c r="AH131" s="764"/>
      <c r="AI131" s="764"/>
      <c r="AJ131" s="765"/>
      <c r="AK131" s="766">
        <v>18299937</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-0.80971585999999995</v>
      </c>
      <c r="AB132" s="745"/>
      <c r="AC132" s="745"/>
      <c r="AD132" s="745"/>
      <c r="AE132" s="746"/>
      <c r="AF132" s="747">
        <v>-8.0584820000000001E-2</v>
      </c>
      <c r="AG132" s="745"/>
      <c r="AH132" s="745"/>
      <c r="AI132" s="745"/>
      <c r="AJ132" s="746"/>
      <c r="AK132" s="747">
        <v>-0.54520953000000005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-1.3</v>
      </c>
      <c r="AB133" s="724"/>
      <c r="AC133" s="724"/>
      <c r="AD133" s="724"/>
      <c r="AE133" s="725"/>
      <c r="AF133" s="723">
        <v>-0.7</v>
      </c>
      <c r="AG133" s="724"/>
      <c r="AH133" s="724"/>
      <c r="AI133" s="724"/>
      <c r="AJ133" s="725"/>
      <c r="AK133" s="723">
        <v>-0.4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q7C8wFe71Krs1JZjn4zZgEZODCRgWus3u4Jsg/8XJPshzuz9zsOfwdniMQ6Zw5/E9WXlgDheyCVHmYxlFDbyA==" saltValue="oPVOr6Bbo6rkrRwlBFmOZ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cWUkdZfWndMaUcgaSgrZVb8UYGAYOCHgx5CU/64qUUqZlejR0LlJryoe1noOuh9Cz0ixOtLaLYpTzlk5AWacoA==" saltValue="yYBVhcf9bZgnk0YLrECM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1z+L2RZOr/XavGY/x5m7iSRH16NSEhdm0thIRd/dSu/1zfgpFejVHO5bR1FqDvmQaZgjM2cI4dLE0wE3ffcvCw==" saltValue="5oe73tlZcNEuQA7UNu/yC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6241494</v>
      </c>
      <c r="AP9" s="281">
        <v>72281</v>
      </c>
      <c r="AQ9" s="282">
        <v>66486</v>
      </c>
      <c r="AR9" s="283">
        <v>8.6999999999999993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3478</v>
      </c>
      <c r="AP10" s="284">
        <v>40</v>
      </c>
      <c r="AQ10" s="285">
        <v>6147</v>
      </c>
      <c r="AR10" s="286">
        <v>-99.3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v>56141</v>
      </c>
      <c r="AP11" s="284">
        <v>650</v>
      </c>
      <c r="AQ11" s="285">
        <v>1219</v>
      </c>
      <c r="AR11" s="286">
        <v>-46.7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488</v>
      </c>
      <c r="AP12" s="284" t="s">
        <v>488</v>
      </c>
      <c r="AQ12" s="285">
        <v>9</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239894</v>
      </c>
      <c r="AP13" s="284">
        <v>2778</v>
      </c>
      <c r="AQ13" s="285">
        <v>2955</v>
      </c>
      <c r="AR13" s="286">
        <v>-6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41730</v>
      </c>
      <c r="AP14" s="284">
        <v>483</v>
      </c>
      <c r="AQ14" s="285">
        <v>1434</v>
      </c>
      <c r="AR14" s="286">
        <v>-66.3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-106720</v>
      </c>
      <c r="AP15" s="284">
        <v>-1236</v>
      </c>
      <c r="AQ15" s="285">
        <v>-3102</v>
      </c>
      <c r="AR15" s="286">
        <v>-60.2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6476017</v>
      </c>
      <c r="AP16" s="284">
        <v>74996</v>
      </c>
      <c r="AQ16" s="285">
        <v>75147</v>
      </c>
      <c r="AR16" s="286">
        <v>-0.2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6.66</v>
      </c>
      <c r="AP21" s="298">
        <v>6.62</v>
      </c>
      <c r="AQ21" s="299">
        <v>0.04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99.9</v>
      </c>
      <c r="AP22" s="303">
        <v>98.3</v>
      </c>
      <c r="AQ22" s="304">
        <v>1.6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1891349</v>
      </c>
      <c r="AP32" s="312">
        <v>21903</v>
      </c>
      <c r="AQ32" s="313">
        <v>34847</v>
      </c>
      <c r="AR32" s="314">
        <v>-37.1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488</v>
      </c>
      <c r="AP34" s="312" t="s">
        <v>488</v>
      </c>
      <c r="AQ34" s="313">
        <v>5</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1619616</v>
      </c>
      <c r="AP35" s="312">
        <v>18756</v>
      </c>
      <c r="AQ35" s="313">
        <v>8260</v>
      </c>
      <c r="AR35" s="314">
        <v>127.1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t="s">
        <v>488</v>
      </c>
      <c r="AP36" s="312" t="s">
        <v>488</v>
      </c>
      <c r="AQ36" s="313">
        <v>1689</v>
      </c>
      <c r="AR36" s="314" t="s">
        <v>488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59308</v>
      </c>
      <c r="AP37" s="312">
        <v>687</v>
      </c>
      <c r="AQ37" s="313">
        <v>748</v>
      </c>
      <c r="AR37" s="314">
        <v>-8.1999999999999993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488</v>
      </c>
      <c r="AP38" s="315" t="s">
        <v>488</v>
      </c>
      <c r="AQ38" s="316">
        <v>1</v>
      </c>
      <c r="AR38" s="304" t="s">
        <v>488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-1285356</v>
      </c>
      <c r="AP39" s="312">
        <v>-14885</v>
      </c>
      <c r="AQ39" s="313">
        <v>-5762</v>
      </c>
      <c r="AR39" s="314">
        <v>158.30000000000001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-2384690</v>
      </c>
      <c r="AP40" s="312">
        <v>-27616</v>
      </c>
      <c r="AQ40" s="313">
        <v>-27609</v>
      </c>
      <c r="AR40" s="314">
        <v>0</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-99773</v>
      </c>
      <c r="AP41" s="312">
        <v>-1155</v>
      </c>
      <c r="AQ41" s="313">
        <v>12179</v>
      </c>
      <c r="AR41" s="314">
        <v>-109.5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2200433</v>
      </c>
      <c r="AN51" s="334">
        <v>25411</v>
      </c>
      <c r="AO51" s="335">
        <v>21</v>
      </c>
      <c r="AP51" s="336">
        <v>45588</v>
      </c>
      <c r="AQ51" s="337">
        <v>8.6999999999999993</v>
      </c>
      <c r="AR51" s="338">
        <v>12.3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1332733</v>
      </c>
      <c r="AN52" s="342">
        <v>15391</v>
      </c>
      <c r="AO52" s="343">
        <v>14.4</v>
      </c>
      <c r="AP52" s="344">
        <v>24150</v>
      </c>
      <c r="AQ52" s="345">
        <v>3.4</v>
      </c>
      <c r="AR52" s="346">
        <v>11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3377199</v>
      </c>
      <c r="AN53" s="334">
        <v>38935</v>
      </c>
      <c r="AO53" s="335">
        <v>53.2</v>
      </c>
      <c r="AP53" s="336">
        <v>45483</v>
      </c>
      <c r="AQ53" s="337">
        <v>-0.2</v>
      </c>
      <c r="AR53" s="338">
        <v>53.4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1103004</v>
      </c>
      <c r="AN54" s="342">
        <v>12716</v>
      </c>
      <c r="AO54" s="343">
        <v>-17.399999999999999</v>
      </c>
      <c r="AP54" s="344">
        <v>24241</v>
      </c>
      <c r="AQ54" s="345">
        <v>0.4</v>
      </c>
      <c r="AR54" s="346">
        <v>-17.8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6227888</v>
      </c>
      <c r="AN55" s="334">
        <v>71842</v>
      </c>
      <c r="AO55" s="335">
        <v>84.5</v>
      </c>
      <c r="AP55" s="336">
        <v>45945</v>
      </c>
      <c r="AQ55" s="337">
        <v>1</v>
      </c>
      <c r="AR55" s="338">
        <v>83.5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2671314</v>
      </c>
      <c r="AN56" s="342">
        <v>30815</v>
      </c>
      <c r="AO56" s="343">
        <v>142.30000000000001</v>
      </c>
      <c r="AP56" s="344">
        <v>25180</v>
      </c>
      <c r="AQ56" s="345">
        <v>3.9</v>
      </c>
      <c r="AR56" s="346">
        <v>138.4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6643186</v>
      </c>
      <c r="AN57" s="334">
        <v>76838</v>
      </c>
      <c r="AO57" s="335">
        <v>7</v>
      </c>
      <c r="AP57" s="336">
        <v>44475</v>
      </c>
      <c r="AQ57" s="337">
        <v>-3.2</v>
      </c>
      <c r="AR57" s="338">
        <v>10.199999999999999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1562868</v>
      </c>
      <c r="AN58" s="342">
        <v>18077</v>
      </c>
      <c r="AO58" s="343">
        <v>-41.3</v>
      </c>
      <c r="AP58" s="344">
        <v>24780</v>
      </c>
      <c r="AQ58" s="345">
        <v>-1.6</v>
      </c>
      <c r="AR58" s="346">
        <v>-39.700000000000003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6472000</v>
      </c>
      <c r="AN59" s="334">
        <v>74950</v>
      </c>
      <c r="AO59" s="335">
        <v>-2.5</v>
      </c>
      <c r="AP59" s="336">
        <v>45982</v>
      </c>
      <c r="AQ59" s="337">
        <v>3.4</v>
      </c>
      <c r="AR59" s="338">
        <v>-5.9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2274060</v>
      </c>
      <c r="AN60" s="342">
        <v>26335</v>
      </c>
      <c r="AO60" s="343">
        <v>45.7</v>
      </c>
      <c r="AP60" s="344">
        <v>25583</v>
      </c>
      <c r="AQ60" s="345">
        <v>3.2</v>
      </c>
      <c r="AR60" s="346">
        <v>42.5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4984141</v>
      </c>
      <c r="AN61" s="349">
        <v>57595</v>
      </c>
      <c r="AO61" s="350">
        <v>32.6</v>
      </c>
      <c r="AP61" s="351">
        <v>45495</v>
      </c>
      <c r="AQ61" s="352">
        <v>1.9</v>
      </c>
      <c r="AR61" s="338">
        <v>30.7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1788796</v>
      </c>
      <c r="AN62" s="342">
        <v>20667</v>
      </c>
      <c r="AO62" s="343">
        <v>28.7</v>
      </c>
      <c r="AP62" s="344">
        <v>24787</v>
      </c>
      <c r="AQ62" s="345">
        <v>1.9</v>
      </c>
      <c r="AR62" s="346">
        <v>26.8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uLNfmRGFjkaiGiM0fZ44qEcXWOX91W22lfTROHkd/X/cxgEtbmU/HeYPrra1VRUlVA//OmYg0qsOIfKflvBStA==" saltValue="lFQu2MGaRiaq9laMf+OkZ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zk+AD3Ms6exYEcUKliPzZAOhboSYNwRi03XTb8Bio3UJEztUO9u0R4CVCvtj2LRGD7C/hUzYX9UCp7RpG0nCDw==" saltValue="WxvQ0suoegiLOQdsCFTiR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EfuTU10Wpv1aBtGeU5Jw18rE+4evoodn/G6A++GpFtV2pBLE60HaSpy2PMPLODmLqDylRnAK1XzOa1ujuKMTUw==" saltValue="+fgS6Sgoc0DVRQJIEJyNb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27.3</v>
      </c>
      <c r="G47" s="12">
        <v>30.98</v>
      </c>
      <c r="H47" s="12">
        <v>36.47</v>
      </c>
      <c r="I47" s="12">
        <v>36.54</v>
      </c>
      <c r="J47" s="13">
        <v>37.43</v>
      </c>
    </row>
    <row r="48" spans="2:10" ht="57.75" customHeight="1" x14ac:dyDescent="0.2">
      <c r="B48" s="14"/>
      <c r="C48" s="1141" t="s">
        <v>4</v>
      </c>
      <c r="D48" s="1141"/>
      <c r="E48" s="1142"/>
      <c r="F48" s="15">
        <v>1.05</v>
      </c>
      <c r="G48" s="16">
        <v>1.63</v>
      </c>
      <c r="H48" s="16">
        <v>2.59</v>
      </c>
      <c r="I48" s="16" t="s">
        <v>531</v>
      </c>
      <c r="J48" s="17">
        <v>2.89</v>
      </c>
    </row>
    <row r="49" spans="2:10" ht="57.75" customHeight="1" thickBot="1" x14ac:dyDescent="0.25">
      <c r="B49" s="18"/>
      <c r="C49" s="1143" t="s">
        <v>5</v>
      </c>
      <c r="D49" s="1143"/>
      <c r="E49" s="1144"/>
      <c r="F49" s="19">
        <v>1.46</v>
      </c>
      <c r="G49" s="20">
        <v>5.31</v>
      </c>
      <c r="H49" s="20">
        <v>8.09</v>
      </c>
      <c r="I49" s="20" t="s">
        <v>532</v>
      </c>
      <c r="J49" s="21">
        <v>4.7</v>
      </c>
    </row>
    <row r="50" spans="2:10" ht="13.2" x14ac:dyDescent="0.2"/>
  </sheetData>
  <sheetProtection algorithmName="SHA-512" hashValue="3+qJJWpN2O0J40hvrXkrVTSim6Y6UaaLt/IMsBqAPsa+WsqvUdcfO8zLGfphj9yvXI6AGzj4TMDDh7Lg/lwCOA==" saltValue="uZqBa07dKjSMHoHwQ0P8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533</v>
      </c>
      <c r="D34" s="1151"/>
      <c r="E34" s="1152"/>
      <c r="F34" s="32">
        <v>19.329999999999998</v>
      </c>
      <c r="G34" s="33">
        <v>17.829999999999998</v>
      </c>
      <c r="H34" s="33">
        <v>15.66</v>
      </c>
      <c r="I34" s="33">
        <v>14.98</v>
      </c>
      <c r="J34" s="34">
        <v>14.22</v>
      </c>
      <c r="K34" s="22"/>
      <c r="L34" s="22"/>
      <c r="M34" s="22"/>
      <c r="N34" s="22"/>
      <c r="O34" s="22"/>
      <c r="P34" s="22"/>
    </row>
    <row r="35" spans="1:16" ht="39" customHeight="1" x14ac:dyDescent="0.2">
      <c r="A35" s="22"/>
      <c r="B35" s="35"/>
      <c r="C35" s="1145" t="s">
        <v>534</v>
      </c>
      <c r="D35" s="1146"/>
      <c r="E35" s="1147"/>
      <c r="F35" s="36">
        <v>2.74</v>
      </c>
      <c r="G35" s="37">
        <v>3.31</v>
      </c>
      <c r="H35" s="37">
        <v>3.29</v>
      </c>
      <c r="I35" s="37">
        <v>3.23</v>
      </c>
      <c r="J35" s="38">
        <v>2.91</v>
      </c>
      <c r="K35" s="22"/>
      <c r="L35" s="22"/>
      <c r="M35" s="22"/>
      <c r="N35" s="22"/>
      <c r="O35" s="22"/>
      <c r="P35" s="22"/>
    </row>
    <row r="36" spans="1:16" ht="39" customHeight="1" x14ac:dyDescent="0.2">
      <c r="A36" s="22"/>
      <c r="B36" s="35"/>
      <c r="C36" s="1145" t="s">
        <v>535</v>
      </c>
      <c r="D36" s="1146"/>
      <c r="E36" s="1147"/>
      <c r="F36" s="36">
        <v>1.04</v>
      </c>
      <c r="G36" s="37">
        <v>1.62</v>
      </c>
      <c r="H36" s="37">
        <v>2.59</v>
      </c>
      <c r="I36" s="37" t="s">
        <v>536</v>
      </c>
      <c r="J36" s="38">
        <v>2.89</v>
      </c>
      <c r="K36" s="22"/>
      <c r="L36" s="22"/>
      <c r="M36" s="22"/>
      <c r="N36" s="22"/>
      <c r="O36" s="22"/>
      <c r="P36" s="22"/>
    </row>
    <row r="37" spans="1:16" ht="39" customHeight="1" x14ac:dyDescent="0.2">
      <c r="A37" s="22"/>
      <c r="B37" s="35"/>
      <c r="C37" s="1145" t="s">
        <v>537</v>
      </c>
      <c r="D37" s="1146"/>
      <c r="E37" s="1147"/>
      <c r="F37" s="36">
        <v>0.37</v>
      </c>
      <c r="G37" s="37">
        <v>0.65</v>
      </c>
      <c r="H37" s="37">
        <v>0.67</v>
      </c>
      <c r="I37" s="37">
        <v>0.68</v>
      </c>
      <c r="J37" s="38">
        <v>0.7</v>
      </c>
      <c r="K37" s="22"/>
      <c r="L37" s="22"/>
      <c r="M37" s="22"/>
      <c r="N37" s="22"/>
      <c r="O37" s="22"/>
      <c r="P37" s="22"/>
    </row>
    <row r="38" spans="1:16" ht="39" customHeight="1" x14ac:dyDescent="0.2">
      <c r="A38" s="22"/>
      <c r="B38" s="35"/>
      <c r="C38" s="1145" t="s">
        <v>538</v>
      </c>
      <c r="D38" s="1146"/>
      <c r="E38" s="1147"/>
      <c r="F38" s="36">
        <v>0.09</v>
      </c>
      <c r="G38" s="37">
        <v>0.32</v>
      </c>
      <c r="H38" s="37">
        <v>0.09</v>
      </c>
      <c r="I38" s="37">
        <v>0.02</v>
      </c>
      <c r="J38" s="38">
        <v>0.35</v>
      </c>
      <c r="K38" s="22"/>
      <c r="L38" s="22"/>
      <c r="M38" s="22"/>
      <c r="N38" s="22"/>
      <c r="O38" s="22"/>
      <c r="P38" s="22"/>
    </row>
    <row r="39" spans="1:16" ht="39" customHeight="1" x14ac:dyDescent="0.2">
      <c r="A39" s="22"/>
      <c r="B39" s="35"/>
      <c r="C39" s="1145" t="s">
        <v>539</v>
      </c>
      <c r="D39" s="1146"/>
      <c r="E39" s="1147"/>
      <c r="F39" s="36">
        <v>0.24</v>
      </c>
      <c r="G39" s="37">
        <v>0.26</v>
      </c>
      <c r="H39" s="37">
        <v>0.27</v>
      </c>
      <c r="I39" s="37">
        <v>0.32</v>
      </c>
      <c r="J39" s="38">
        <v>0.34</v>
      </c>
      <c r="K39" s="22"/>
      <c r="L39" s="22"/>
      <c r="M39" s="22"/>
      <c r="N39" s="22"/>
      <c r="O39" s="22"/>
      <c r="P39" s="22"/>
    </row>
    <row r="40" spans="1:16" ht="39" customHeight="1" x14ac:dyDescent="0.2">
      <c r="A40" s="22"/>
      <c r="B40" s="35"/>
      <c r="C40" s="1145" t="s">
        <v>540</v>
      </c>
      <c r="D40" s="1146"/>
      <c r="E40" s="1147"/>
      <c r="F40" s="36">
        <v>0</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541</v>
      </c>
      <c r="D42" s="1146"/>
      <c r="E42" s="1147"/>
      <c r="F42" s="36" t="s">
        <v>488</v>
      </c>
      <c r="G42" s="37" t="s">
        <v>488</v>
      </c>
      <c r="H42" s="37" t="s">
        <v>488</v>
      </c>
      <c r="I42" s="37" t="s">
        <v>488</v>
      </c>
      <c r="J42" s="38" t="s">
        <v>488</v>
      </c>
      <c r="K42" s="22"/>
      <c r="L42" s="22"/>
      <c r="M42" s="22"/>
      <c r="N42" s="22"/>
      <c r="O42" s="22"/>
      <c r="P42" s="22"/>
    </row>
    <row r="43" spans="1:16" ht="39" customHeight="1" thickBot="1" x14ac:dyDescent="0.25">
      <c r="A43" s="22"/>
      <c r="B43" s="40"/>
      <c r="C43" s="1148" t="s">
        <v>542</v>
      </c>
      <c r="D43" s="1149"/>
      <c r="E43" s="1150"/>
      <c r="F43" s="41" t="s">
        <v>488</v>
      </c>
      <c r="G43" s="42" t="s">
        <v>488</v>
      </c>
      <c r="H43" s="42" t="s">
        <v>488</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Z+nyhyV2xEFTOZIQ+xfAK3KeG02+ytMXF6HMb0pbQl8ZvQBQLWICv6/+kV78FjB5VTEHDyn9ed9jifDmSp5KVw==" saltValue="K8fhJpPCSrNsmpeelCAh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2098</v>
      </c>
      <c r="L45" s="60">
        <v>1964</v>
      </c>
      <c r="M45" s="60">
        <v>2005</v>
      </c>
      <c r="N45" s="60">
        <v>1975</v>
      </c>
      <c r="O45" s="61">
        <v>1891</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2">
      <c r="A48" s="48"/>
      <c r="B48" s="1178"/>
      <c r="C48" s="1179"/>
      <c r="D48" s="62"/>
      <c r="E48" s="1155" t="s">
        <v>13</v>
      </c>
      <c r="F48" s="1155"/>
      <c r="G48" s="1155"/>
      <c r="H48" s="1155"/>
      <c r="I48" s="1155"/>
      <c r="J48" s="1156"/>
      <c r="K48" s="63">
        <v>1628</v>
      </c>
      <c r="L48" s="64">
        <v>1711</v>
      </c>
      <c r="M48" s="64">
        <v>1668</v>
      </c>
      <c r="N48" s="64">
        <v>1651</v>
      </c>
      <c r="O48" s="65">
        <v>1620</v>
      </c>
      <c r="P48" s="48"/>
      <c r="Q48" s="48"/>
      <c r="R48" s="48"/>
      <c r="S48" s="48"/>
      <c r="T48" s="48"/>
      <c r="U48" s="48"/>
    </row>
    <row r="49" spans="1:21" ht="30.75" customHeight="1" x14ac:dyDescent="0.2">
      <c r="A49" s="48"/>
      <c r="B49" s="1178"/>
      <c r="C49" s="1179"/>
      <c r="D49" s="62"/>
      <c r="E49" s="1155" t="s">
        <v>14</v>
      </c>
      <c r="F49" s="1155"/>
      <c r="G49" s="1155"/>
      <c r="H49" s="1155"/>
      <c r="I49" s="1155"/>
      <c r="J49" s="1156"/>
      <c r="K49" s="63" t="s">
        <v>488</v>
      </c>
      <c r="L49" s="64" t="s">
        <v>488</v>
      </c>
      <c r="M49" s="64" t="s">
        <v>488</v>
      </c>
      <c r="N49" s="64" t="s">
        <v>488</v>
      </c>
      <c r="O49" s="65" t="s">
        <v>488</v>
      </c>
      <c r="P49" s="48"/>
      <c r="Q49" s="48"/>
      <c r="R49" s="48"/>
      <c r="S49" s="48"/>
      <c r="T49" s="48"/>
      <c r="U49" s="48"/>
    </row>
    <row r="50" spans="1:21" ht="30.75" customHeight="1" x14ac:dyDescent="0.2">
      <c r="A50" s="48"/>
      <c r="B50" s="1178"/>
      <c r="C50" s="1179"/>
      <c r="D50" s="62"/>
      <c r="E50" s="1155" t="s">
        <v>15</v>
      </c>
      <c r="F50" s="1155"/>
      <c r="G50" s="1155"/>
      <c r="H50" s="1155"/>
      <c r="I50" s="1155"/>
      <c r="J50" s="1156"/>
      <c r="K50" s="63">
        <v>60</v>
      </c>
      <c r="L50" s="64">
        <v>60</v>
      </c>
      <c r="M50" s="64">
        <v>60</v>
      </c>
      <c r="N50" s="64">
        <v>59</v>
      </c>
      <c r="O50" s="65">
        <v>59</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4097</v>
      </c>
      <c r="L52" s="64">
        <v>3979</v>
      </c>
      <c r="M52" s="64">
        <v>3880</v>
      </c>
      <c r="N52" s="64">
        <v>3700</v>
      </c>
      <c r="O52" s="65">
        <v>3670</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-311</v>
      </c>
      <c r="L53" s="69">
        <v>-244</v>
      </c>
      <c r="M53" s="69">
        <v>-147</v>
      </c>
      <c r="N53" s="69">
        <v>-15</v>
      </c>
      <c r="O53" s="70">
        <v>-100</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PhjD+QiTxjx+MyJjnzMg9YfrVSWbtVrrb7lF8XU/pytflIcH+uJ20OXIdkm4Q73/ui7MVoosL0nYEN+tSulVA==" saltValue="exztJgzSR9ahOAqxMjBN1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6" t="s">
        <v>30</v>
      </c>
      <c r="C41" s="1197"/>
      <c r="D41" s="105"/>
      <c r="E41" s="1198" t="s">
        <v>31</v>
      </c>
      <c r="F41" s="1198"/>
      <c r="G41" s="1198"/>
      <c r="H41" s="1199"/>
      <c r="I41" s="355">
        <v>17888</v>
      </c>
      <c r="J41" s="356">
        <v>17715</v>
      </c>
      <c r="K41" s="356">
        <v>19791</v>
      </c>
      <c r="L41" s="356">
        <v>20420</v>
      </c>
      <c r="M41" s="357">
        <v>20922</v>
      </c>
    </row>
    <row r="42" spans="2:13" ht="27.75" customHeight="1" x14ac:dyDescent="0.2">
      <c r="B42" s="1186"/>
      <c r="C42" s="1187"/>
      <c r="D42" s="106"/>
      <c r="E42" s="1190" t="s">
        <v>32</v>
      </c>
      <c r="F42" s="1190"/>
      <c r="G42" s="1190"/>
      <c r="H42" s="1191"/>
      <c r="I42" s="358">
        <v>467</v>
      </c>
      <c r="J42" s="359">
        <v>407</v>
      </c>
      <c r="K42" s="359">
        <v>346</v>
      </c>
      <c r="L42" s="359">
        <v>286</v>
      </c>
      <c r="M42" s="360">
        <v>227</v>
      </c>
    </row>
    <row r="43" spans="2:13" ht="27.75" customHeight="1" x14ac:dyDescent="0.2">
      <c r="B43" s="1186"/>
      <c r="C43" s="1187"/>
      <c r="D43" s="106"/>
      <c r="E43" s="1190" t="s">
        <v>33</v>
      </c>
      <c r="F43" s="1190"/>
      <c r="G43" s="1190"/>
      <c r="H43" s="1191"/>
      <c r="I43" s="358">
        <v>16398</v>
      </c>
      <c r="J43" s="359">
        <v>15625</v>
      </c>
      <c r="K43" s="359">
        <v>14644</v>
      </c>
      <c r="L43" s="359">
        <v>13118</v>
      </c>
      <c r="M43" s="360">
        <v>12188</v>
      </c>
    </row>
    <row r="44" spans="2:13" ht="27.75" customHeight="1" x14ac:dyDescent="0.2">
      <c r="B44" s="1186"/>
      <c r="C44" s="1187"/>
      <c r="D44" s="106"/>
      <c r="E44" s="1190" t="s">
        <v>34</v>
      </c>
      <c r="F44" s="1190"/>
      <c r="G44" s="1190"/>
      <c r="H44" s="1191"/>
      <c r="I44" s="358" t="s">
        <v>488</v>
      </c>
      <c r="J44" s="359" t="s">
        <v>488</v>
      </c>
      <c r="K44" s="359" t="s">
        <v>488</v>
      </c>
      <c r="L44" s="359" t="s">
        <v>488</v>
      </c>
      <c r="M44" s="360" t="s">
        <v>488</v>
      </c>
    </row>
    <row r="45" spans="2:13" ht="27.75" customHeight="1" x14ac:dyDescent="0.2">
      <c r="B45" s="1186"/>
      <c r="C45" s="1187"/>
      <c r="D45" s="106"/>
      <c r="E45" s="1190" t="s">
        <v>35</v>
      </c>
      <c r="F45" s="1190"/>
      <c r="G45" s="1190"/>
      <c r="H45" s="1191"/>
      <c r="I45" s="358">
        <v>4411</v>
      </c>
      <c r="J45" s="359">
        <v>4445</v>
      </c>
      <c r="K45" s="359">
        <v>4300</v>
      </c>
      <c r="L45" s="359">
        <v>4296</v>
      </c>
      <c r="M45" s="360">
        <v>4488</v>
      </c>
    </row>
    <row r="46" spans="2:13" ht="27.75" customHeight="1" x14ac:dyDescent="0.2">
      <c r="B46" s="1186"/>
      <c r="C46" s="1187"/>
      <c r="D46" s="107"/>
      <c r="E46" s="1190" t="s">
        <v>36</v>
      </c>
      <c r="F46" s="1190"/>
      <c r="G46" s="1190"/>
      <c r="H46" s="1191"/>
      <c r="I46" s="358">
        <v>14</v>
      </c>
      <c r="J46" s="359">
        <v>20</v>
      </c>
      <c r="K46" s="359" t="s">
        <v>488</v>
      </c>
      <c r="L46" s="359" t="s">
        <v>488</v>
      </c>
      <c r="M46" s="360" t="s">
        <v>488</v>
      </c>
    </row>
    <row r="47" spans="2:13" ht="27.75" customHeight="1" x14ac:dyDescent="0.2">
      <c r="B47" s="1186"/>
      <c r="C47" s="1187"/>
      <c r="D47" s="108"/>
      <c r="E47" s="1200" t="s">
        <v>37</v>
      </c>
      <c r="F47" s="1201"/>
      <c r="G47" s="1201"/>
      <c r="H47" s="1202"/>
      <c r="I47" s="358" t="s">
        <v>488</v>
      </c>
      <c r="J47" s="359" t="s">
        <v>488</v>
      </c>
      <c r="K47" s="359" t="s">
        <v>488</v>
      </c>
      <c r="L47" s="359" t="s">
        <v>488</v>
      </c>
      <c r="M47" s="360" t="s">
        <v>488</v>
      </c>
    </row>
    <row r="48" spans="2:13" ht="27.75" customHeight="1" x14ac:dyDescent="0.2">
      <c r="B48" s="1186"/>
      <c r="C48" s="1187"/>
      <c r="D48" s="106"/>
      <c r="E48" s="1190" t="s">
        <v>38</v>
      </c>
      <c r="F48" s="1190"/>
      <c r="G48" s="1190"/>
      <c r="H48" s="1191"/>
      <c r="I48" s="358" t="s">
        <v>488</v>
      </c>
      <c r="J48" s="359" t="s">
        <v>488</v>
      </c>
      <c r="K48" s="359" t="s">
        <v>488</v>
      </c>
      <c r="L48" s="359" t="s">
        <v>488</v>
      </c>
      <c r="M48" s="360" t="s">
        <v>488</v>
      </c>
    </row>
    <row r="49" spans="2:13" ht="27.75" customHeight="1" x14ac:dyDescent="0.2">
      <c r="B49" s="1188"/>
      <c r="C49" s="1189"/>
      <c r="D49" s="106"/>
      <c r="E49" s="1190" t="s">
        <v>39</v>
      </c>
      <c r="F49" s="1190"/>
      <c r="G49" s="1190"/>
      <c r="H49" s="1191"/>
      <c r="I49" s="358" t="s">
        <v>488</v>
      </c>
      <c r="J49" s="359" t="s">
        <v>488</v>
      </c>
      <c r="K49" s="359" t="s">
        <v>488</v>
      </c>
      <c r="L49" s="359" t="s">
        <v>488</v>
      </c>
      <c r="M49" s="360" t="s">
        <v>488</v>
      </c>
    </row>
    <row r="50" spans="2:13" ht="27.75" customHeight="1" x14ac:dyDescent="0.2">
      <c r="B50" s="1184" t="s">
        <v>40</v>
      </c>
      <c r="C50" s="1185"/>
      <c r="D50" s="109"/>
      <c r="E50" s="1190" t="s">
        <v>41</v>
      </c>
      <c r="F50" s="1190"/>
      <c r="G50" s="1190"/>
      <c r="H50" s="1191"/>
      <c r="I50" s="358">
        <v>15289</v>
      </c>
      <c r="J50" s="359">
        <v>16445</v>
      </c>
      <c r="K50" s="359">
        <v>18000</v>
      </c>
      <c r="L50" s="359">
        <v>16499</v>
      </c>
      <c r="M50" s="360">
        <v>14850</v>
      </c>
    </row>
    <row r="51" spans="2:13" ht="27.75" customHeight="1" x14ac:dyDescent="0.2">
      <c r="B51" s="1186"/>
      <c r="C51" s="1187"/>
      <c r="D51" s="106"/>
      <c r="E51" s="1190" t="s">
        <v>42</v>
      </c>
      <c r="F51" s="1190"/>
      <c r="G51" s="1190"/>
      <c r="H51" s="1191"/>
      <c r="I51" s="358">
        <v>14801</v>
      </c>
      <c r="J51" s="359">
        <v>13804</v>
      </c>
      <c r="K51" s="359">
        <v>12028</v>
      </c>
      <c r="L51" s="359">
        <v>8910</v>
      </c>
      <c r="M51" s="360">
        <v>7647</v>
      </c>
    </row>
    <row r="52" spans="2:13" ht="27.75" customHeight="1" x14ac:dyDescent="0.2">
      <c r="B52" s="1188"/>
      <c r="C52" s="1189"/>
      <c r="D52" s="106"/>
      <c r="E52" s="1190" t="s">
        <v>43</v>
      </c>
      <c r="F52" s="1190"/>
      <c r="G52" s="1190"/>
      <c r="H52" s="1191"/>
      <c r="I52" s="358">
        <v>26769</v>
      </c>
      <c r="J52" s="359">
        <v>25575</v>
      </c>
      <c r="K52" s="359">
        <v>25383</v>
      </c>
      <c r="L52" s="359">
        <v>24213</v>
      </c>
      <c r="M52" s="360">
        <v>22760</v>
      </c>
    </row>
    <row r="53" spans="2:13" ht="27.75" customHeight="1" thickBot="1" x14ac:dyDescent="0.25">
      <c r="B53" s="1192" t="s">
        <v>19</v>
      </c>
      <c r="C53" s="1193"/>
      <c r="D53" s="110"/>
      <c r="E53" s="1194" t="s">
        <v>44</v>
      </c>
      <c r="F53" s="1194"/>
      <c r="G53" s="1194"/>
      <c r="H53" s="1195"/>
      <c r="I53" s="361">
        <v>-17679</v>
      </c>
      <c r="J53" s="362">
        <v>-17612</v>
      </c>
      <c r="K53" s="362">
        <v>-16331</v>
      </c>
      <c r="L53" s="362">
        <v>-11501</v>
      </c>
      <c r="M53" s="363">
        <v>-7431</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K9qzY7HM33tRC4LhZCM/ucaB5p5+u9EctlYpKKWkFUsrt6gT8+2I270/A2JFcwuH+l/T515ov3YMEKho/+g9yQ==" saltValue="LODKUozC9qjlaWHROAwV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528</v>
      </c>
      <c r="G54" s="119" t="s">
        <v>529</v>
      </c>
      <c r="H54" s="120" t="s">
        <v>530</v>
      </c>
    </row>
    <row r="55" spans="2:8" ht="52.5" customHeight="1" x14ac:dyDescent="0.2">
      <c r="B55" s="121"/>
      <c r="C55" s="1211" t="s">
        <v>46</v>
      </c>
      <c r="D55" s="1211"/>
      <c r="E55" s="1212"/>
      <c r="F55" s="122">
        <v>7522</v>
      </c>
      <c r="G55" s="122">
        <v>7397</v>
      </c>
      <c r="H55" s="123">
        <v>7742</v>
      </c>
    </row>
    <row r="56" spans="2:8" ht="52.5" customHeight="1" x14ac:dyDescent="0.2">
      <c r="B56" s="124"/>
      <c r="C56" s="1213" t="s">
        <v>47</v>
      </c>
      <c r="D56" s="1213"/>
      <c r="E56" s="1214"/>
      <c r="F56" s="125">
        <v>1637</v>
      </c>
      <c r="G56" s="125">
        <v>1637</v>
      </c>
      <c r="H56" s="126" t="s">
        <v>488</v>
      </c>
    </row>
    <row r="57" spans="2:8" ht="53.25" customHeight="1" x14ac:dyDescent="0.2">
      <c r="B57" s="124"/>
      <c r="C57" s="1215" t="s">
        <v>48</v>
      </c>
      <c r="D57" s="1215"/>
      <c r="E57" s="1216"/>
      <c r="F57" s="127">
        <v>5276</v>
      </c>
      <c r="G57" s="127">
        <v>5292</v>
      </c>
      <c r="H57" s="128">
        <v>5154</v>
      </c>
    </row>
    <row r="58" spans="2:8" ht="45.75" customHeight="1" x14ac:dyDescent="0.2">
      <c r="B58" s="129"/>
      <c r="C58" s="1203" t="s">
        <v>558</v>
      </c>
      <c r="D58" s="1204"/>
      <c r="E58" s="1205"/>
      <c r="F58" s="130">
        <v>4896</v>
      </c>
      <c r="G58" s="130">
        <v>4896</v>
      </c>
      <c r="H58" s="131">
        <v>4757</v>
      </c>
    </row>
    <row r="59" spans="2:8" ht="45.75" customHeight="1" x14ac:dyDescent="0.2">
      <c r="B59" s="129"/>
      <c r="C59" s="1203" t="s">
        <v>559</v>
      </c>
      <c r="D59" s="1204"/>
      <c r="E59" s="1205"/>
      <c r="F59" s="130">
        <v>109</v>
      </c>
      <c r="G59" s="130">
        <v>117</v>
      </c>
      <c r="H59" s="131">
        <v>119</v>
      </c>
    </row>
    <row r="60" spans="2:8" ht="45.75" customHeight="1" x14ac:dyDescent="0.2">
      <c r="B60" s="129"/>
      <c r="C60" s="1203" t="s">
        <v>560</v>
      </c>
      <c r="D60" s="1204"/>
      <c r="E60" s="1205"/>
      <c r="F60" s="130">
        <v>100</v>
      </c>
      <c r="G60" s="130">
        <v>100</v>
      </c>
      <c r="H60" s="131">
        <v>100</v>
      </c>
    </row>
    <row r="61" spans="2:8" ht="45.75" customHeight="1" x14ac:dyDescent="0.2">
      <c r="B61" s="129"/>
      <c r="C61" s="1203" t="s">
        <v>561</v>
      </c>
      <c r="D61" s="1204"/>
      <c r="E61" s="1205"/>
      <c r="F61" s="130">
        <v>92</v>
      </c>
      <c r="G61" s="130">
        <v>92</v>
      </c>
      <c r="H61" s="131">
        <v>91</v>
      </c>
    </row>
    <row r="62" spans="2:8" ht="45.75" customHeight="1" thickBot="1" x14ac:dyDescent="0.25">
      <c r="B62" s="132"/>
      <c r="C62" s="1206" t="s">
        <v>562</v>
      </c>
      <c r="D62" s="1207"/>
      <c r="E62" s="1208"/>
      <c r="F62" s="133">
        <v>40</v>
      </c>
      <c r="G62" s="133">
        <v>50</v>
      </c>
      <c r="H62" s="134">
        <v>50</v>
      </c>
    </row>
    <row r="63" spans="2:8" ht="52.5" customHeight="1" thickBot="1" x14ac:dyDescent="0.25">
      <c r="B63" s="135"/>
      <c r="C63" s="1209" t="s">
        <v>49</v>
      </c>
      <c r="D63" s="1209"/>
      <c r="E63" s="1210"/>
      <c r="F63" s="136">
        <v>14435</v>
      </c>
      <c r="G63" s="136">
        <v>14326</v>
      </c>
      <c r="H63" s="137">
        <v>12896</v>
      </c>
    </row>
    <row r="64" spans="2:8" ht="13.2" x14ac:dyDescent="0.2"/>
  </sheetData>
  <sheetProtection algorithmName="SHA-512" hashValue="DrsdjH4vej6j50biVa52O+5EXAMcPBH4k6K6H3Xl0GZKoUmrpJQ4rqUxkhw+ADZ5413RUpVhoD6DJaZtO8aubQ==" saltValue="/K44+/sWrlkpi0pgAVPM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25411</v>
      </c>
      <c r="E3" s="156"/>
      <c r="F3" s="157">
        <v>45588</v>
      </c>
      <c r="G3" s="158"/>
      <c r="H3" s="159"/>
    </row>
    <row r="4" spans="1:8" x14ac:dyDescent="0.2">
      <c r="A4" s="160"/>
      <c r="B4" s="161"/>
      <c r="C4" s="162"/>
      <c r="D4" s="163">
        <v>15391</v>
      </c>
      <c r="E4" s="164"/>
      <c r="F4" s="165">
        <v>24150</v>
      </c>
      <c r="G4" s="166"/>
      <c r="H4" s="167"/>
    </row>
    <row r="5" spans="1:8" x14ac:dyDescent="0.2">
      <c r="A5" s="148" t="s">
        <v>520</v>
      </c>
      <c r="B5" s="153"/>
      <c r="C5" s="154"/>
      <c r="D5" s="155">
        <v>38935</v>
      </c>
      <c r="E5" s="156"/>
      <c r="F5" s="157">
        <v>45483</v>
      </c>
      <c r="G5" s="158"/>
      <c r="H5" s="159"/>
    </row>
    <row r="6" spans="1:8" x14ac:dyDescent="0.2">
      <c r="A6" s="160"/>
      <c r="B6" s="161"/>
      <c r="C6" s="162"/>
      <c r="D6" s="163">
        <v>12716</v>
      </c>
      <c r="E6" s="164"/>
      <c r="F6" s="165">
        <v>24241</v>
      </c>
      <c r="G6" s="166"/>
      <c r="H6" s="167"/>
    </row>
    <row r="7" spans="1:8" x14ac:dyDescent="0.2">
      <c r="A7" s="148" t="s">
        <v>521</v>
      </c>
      <c r="B7" s="153"/>
      <c r="C7" s="154"/>
      <c r="D7" s="155">
        <v>71842</v>
      </c>
      <c r="E7" s="156"/>
      <c r="F7" s="157">
        <v>45945</v>
      </c>
      <c r="G7" s="158"/>
      <c r="H7" s="159"/>
    </row>
    <row r="8" spans="1:8" x14ac:dyDescent="0.2">
      <c r="A8" s="160"/>
      <c r="B8" s="161"/>
      <c r="C8" s="162"/>
      <c r="D8" s="163">
        <v>30815</v>
      </c>
      <c r="E8" s="164"/>
      <c r="F8" s="165">
        <v>25180</v>
      </c>
      <c r="G8" s="166"/>
      <c r="H8" s="167"/>
    </row>
    <row r="9" spans="1:8" x14ac:dyDescent="0.2">
      <c r="A9" s="148" t="s">
        <v>522</v>
      </c>
      <c r="B9" s="153"/>
      <c r="C9" s="154"/>
      <c r="D9" s="155">
        <v>76838</v>
      </c>
      <c r="E9" s="156"/>
      <c r="F9" s="157">
        <v>44475</v>
      </c>
      <c r="G9" s="158"/>
      <c r="H9" s="159"/>
    </row>
    <row r="10" spans="1:8" x14ac:dyDescent="0.2">
      <c r="A10" s="160"/>
      <c r="B10" s="161"/>
      <c r="C10" s="162"/>
      <c r="D10" s="163">
        <v>18077</v>
      </c>
      <c r="E10" s="164"/>
      <c r="F10" s="165">
        <v>24780</v>
      </c>
      <c r="G10" s="166"/>
      <c r="H10" s="167"/>
    </row>
    <row r="11" spans="1:8" x14ac:dyDescent="0.2">
      <c r="A11" s="148" t="s">
        <v>523</v>
      </c>
      <c r="B11" s="153"/>
      <c r="C11" s="154"/>
      <c r="D11" s="155">
        <v>74950</v>
      </c>
      <c r="E11" s="156"/>
      <c r="F11" s="157">
        <v>45982</v>
      </c>
      <c r="G11" s="158"/>
      <c r="H11" s="159"/>
    </row>
    <row r="12" spans="1:8" x14ac:dyDescent="0.2">
      <c r="A12" s="160"/>
      <c r="B12" s="161"/>
      <c r="C12" s="168"/>
      <c r="D12" s="163">
        <v>26335</v>
      </c>
      <c r="E12" s="164"/>
      <c r="F12" s="165">
        <v>25583</v>
      </c>
      <c r="G12" s="166"/>
      <c r="H12" s="167"/>
    </row>
    <row r="13" spans="1:8" x14ac:dyDescent="0.2">
      <c r="A13" s="148"/>
      <c r="B13" s="153"/>
      <c r="C13" s="169"/>
      <c r="D13" s="170">
        <v>57595</v>
      </c>
      <c r="E13" s="171"/>
      <c r="F13" s="172">
        <v>45495</v>
      </c>
      <c r="G13" s="173"/>
      <c r="H13" s="159"/>
    </row>
    <row r="14" spans="1:8" x14ac:dyDescent="0.2">
      <c r="A14" s="160"/>
      <c r="B14" s="161"/>
      <c r="C14" s="162"/>
      <c r="D14" s="163">
        <v>20667</v>
      </c>
      <c r="E14" s="164"/>
      <c r="F14" s="165">
        <v>24787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1.05</v>
      </c>
      <c r="C19" s="174">
        <f>ROUND(VALUE(SUBSTITUTE(実質収支比率等に係る経年分析!G$48,"▲","-")),2)</f>
        <v>1.63</v>
      </c>
      <c r="D19" s="174">
        <f>ROUND(VALUE(SUBSTITUTE(実質収支比率等に係る経年分析!H$48,"▲","-")),2)</f>
        <v>2.59</v>
      </c>
      <c r="E19" s="174">
        <f>ROUND(VALUE(SUBSTITUTE(実質収支比率等に係る経年分析!I$48,"▲","-")),2)</f>
        <v>-0.15</v>
      </c>
      <c r="F19" s="174">
        <f>ROUND(VALUE(SUBSTITUTE(実質収支比率等に係る経年分析!J$48,"▲","-")),2)</f>
        <v>2.89</v>
      </c>
    </row>
    <row r="20" spans="1:11" x14ac:dyDescent="0.2">
      <c r="A20" s="174" t="s">
        <v>53</v>
      </c>
      <c r="B20" s="174">
        <f>ROUND(VALUE(SUBSTITUTE(実質収支比率等に係る経年分析!F$47,"▲","-")),2)</f>
        <v>27.3</v>
      </c>
      <c r="C20" s="174">
        <f>ROUND(VALUE(SUBSTITUTE(実質収支比率等に係る経年分析!G$47,"▲","-")),2)</f>
        <v>30.98</v>
      </c>
      <c r="D20" s="174">
        <f>ROUND(VALUE(SUBSTITUTE(実質収支比率等に係る経年分析!H$47,"▲","-")),2)</f>
        <v>36.47</v>
      </c>
      <c r="E20" s="174">
        <f>ROUND(VALUE(SUBSTITUTE(実質収支比率等に係る経年分析!I$47,"▲","-")),2)</f>
        <v>36.54</v>
      </c>
      <c r="F20" s="174">
        <f>ROUND(VALUE(SUBSTITUTE(実質収支比率等に係る経年分析!J$47,"▲","-")),2)</f>
        <v>37.43</v>
      </c>
    </row>
    <row r="21" spans="1:11" x14ac:dyDescent="0.2">
      <c r="A21" s="174" t="s">
        <v>54</v>
      </c>
      <c r="B21" s="174">
        <f>IF(ISNUMBER(VALUE(SUBSTITUTE(実質収支比率等に係る経年分析!F$49,"▲","-"))),ROUND(VALUE(SUBSTITUTE(実質収支比率等に係る経年分析!F$49,"▲","-")),2),NA())</f>
        <v>1.46</v>
      </c>
      <c r="C21" s="174">
        <f>IF(ISNUMBER(VALUE(SUBSTITUTE(実質収支比率等に係る経年分析!G$49,"▲","-"))),ROUND(VALUE(SUBSTITUTE(実質収支比率等に係る経年分析!G$49,"▲","-")),2),NA())</f>
        <v>5.31</v>
      </c>
      <c r="D21" s="174">
        <f>IF(ISNUMBER(VALUE(SUBSTITUTE(実質収支比率等に係る経年分析!H$49,"▲","-"))),ROUND(VALUE(SUBSTITUTE(実質収支比率等に係る経年分析!H$49,"▲","-")),2),NA())</f>
        <v>8.09</v>
      </c>
      <c r="E21" s="174">
        <f>IF(ISNUMBER(VALUE(SUBSTITUTE(実質収支比率等に係る経年分析!I$49,"▲","-"))),ROUND(VALUE(SUBSTITUTE(実質収支比率等に係る経年分析!I$49,"▲","-")),2),NA())</f>
        <v>-3.4</v>
      </c>
      <c r="F21" s="174">
        <f>IF(ISNUMBER(VALUE(SUBSTITUTE(実質収支比率等に係る経年分析!J$49,"▲","-"))),ROUND(VALUE(SUBSTITUTE(実質収支比率等に係る経年分析!J$49,"▲","-")),2),NA())</f>
        <v>4.7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パートタイマー等退職金共済特別会計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0.34</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0.35</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2.59</v>
      </c>
      <c r="H34" s="175">
        <f>IF(ROUND(VALUE(SUBSTITUTE(連結実質赤字比率に係る赤字・黒字の構成分析!I$36,"▲", "-")), 2) &lt; 0, ABS(ROUND(VALUE(SUBSTITUTE(連結実質赤字比率に係る赤字・黒字の構成分析!I$36,"▲", "-")), 2)), NA())</f>
        <v>0.14000000000000001</v>
      </c>
      <c r="I34" s="175" t="e">
        <f>IF(ROUND(VALUE(SUBSTITUTE(連結実質赤字比率に係る赤字・黒字の構成分析!I$36,"▲", "-")), 2) &gt;= 0, ABS(ROUND(VALUE(SUBSTITUTE(連結実質赤字比率に係る赤字・黒字の構成分析!I$36,"▲", "-")), 2)), NA())</f>
        <v>#N/A</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2.89</v>
      </c>
    </row>
    <row r="35" spans="1:16" x14ac:dyDescent="0.2">
      <c r="A35" s="175" t="str">
        <f>IF(連結実質赤字比率に係る赤字・黒字の構成分析!C$35="",NA(),連結実質赤字比率に係る赤字・黒字の構成分析!C$35)</f>
        <v>摂津市下水道事業会計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2.74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3.31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3.29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3.23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2.91</v>
      </c>
    </row>
    <row r="36" spans="1:16" x14ac:dyDescent="0.2">
      <c r="A36" s="175" t="str">
        <f>IF(連結実質赤字比率に係る赤字・黒字の構成分析!C$34="",NA(),連結実質赤字比率に係る赤字・黒字の構成分析!C$34)</f>
        <v>摂津市水道事業会計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19.329999999999998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17.829999999999998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15.66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14.22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4097</v>
      </c>
      <c r="E42" s="176"/>
      <c r="F42" s="176"/>
      <c r="G42" s="176">
        <f>'実質公債費比率（分子）の構造'!L$52</f>
        <v>3979</v>
      </c>
      <c r="H42" s="176"/>
      <c r="I42" s="176"/>
      <c r="J42" s="176">
        <f>'実質公債費比率（分子）の構造'!M$52</f>
        <v>3880</v>
      </c>
      <c r="K42" s="176"/>
      <c r="L42" s="176"/>
      <c r="M42" s="176">
        <f>'実質公債費比率（分子）の構造'!N$52</f>
        <v>3700</v>
      </c>
      <c r="N42" s="176"/>
      <c r="O42" s="176"/>
      <c r="P42" s="176">
        <f>'実質公債費比率（分子）の構造'!O$52</f>
        <v>3670</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60</v>
      </c>
      <c r="C44" s="176"/>
      <c r="D44" s="176"/>
      <c r="E44" s="176">
        <f>'実質公債費比率（分子）の構造'!L$50</f>
        <v>60</v>
      </c>
      <c r="F44" s="176"/>
      <c r="G44" s="176"/>
      <c r="H44" s="176">
        <f>'実質公債費比率（分子）の構造'!M$50</f>
        <v>60</v>
      </c>
      <c r="I44" s="176"/>
      <c r="J44" s="176"/>
      <c r="K44" s="176">
        <f>'実質公債費比率（分子）の構造'!N$50</f>
        <v>59</v>
      </c>
      <c r="L44" s="176"/>
      <c r="M44" s="176"/>
      <c r="N44" s="176">
        <f>'実質公債費比率（分子）の構造'!O$50</f>
        <v>59</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1628</v>
      </c>
      <c r="C46" s="176"/>
      <c r="D46" s="176"/>
      <c r="E46" s="176">
        <f>'実質公債費比率（分子）の構造'!L$48</f>
        <v>1711</v>
      </c>
      <c r="F46" s="176"/>
      <c r="G46" s="176"/>
      <c r="H46" s="176">
        <f>'実質公債費比率（分子）の構造'!M$48</f>
        <v>1668</v>
      </c>
      <c r="I46" s="176"/>
      <c r="J46" s="176"/>
      <c r="K46" s="176">
        <f>'実質公債費比率（分子）の構造'!N$48</f>
        <v>1651</v>
      </c>
      <c r="L46" s="176"/>
      <c r="M46" s="176"/>
      <c r="N46" s="176">
        <f>'実質公債費比率（分子）の構造'!O$48</f>
        <v>1620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2098</v>
      </c>
      <c r="C49" s="176"/>
      <c r="D49" s="176"/>
      <c r="E49" s="176">
        <f>'実質公債費比率（分子）の構造'!L$45</f>
        <v>1964</v>
      </c>
      <c r="F49" s="176"/>
      <c r="G49" s="176"/>
      <c r="H49" s="176">
        <f>'実質公債費比率（分子）の構造'!M$45</f>
        <v>2005</v>
      </c>
      <c r="I49" s="176"/>
      <c r="J49" s="176"/>
      <c r="K49" s="176">
        <f>'実質公債費比率（分子）の構造'!N$45</f>
        <v>1975</v>
      </c>
      <c r="L49" s="176"/>
      <c r="M49" s="176"/>
      <c r="N49" s="176">
        <f>'実質公債費比率（分子）の構造'!O$45</f>
        <v>1891</v>
      </c>
      <c r="O49" s="176"/>
      <c r="P49" s="176"/>
    </row>
    <row r="50" spans="1:16" x14ac:dyDescent="0.2">
      <c r="A50" s="176" t="s">
        <v>67</v>
      </c>
      <c r="B50" s="176" t="e">
        <f>NA()</f>
        <v>#N/A</v>
      </c>
      <c r="C50" s="176">
        <f>IF(ISNUMBER('実質公債費比率（分子）の構造'!K$53),'実質公債費比率（分子）の構造'!K$53,NA())</f>
        <v>-311</v>
      </c>
      <c r="D50" s="176" t="e">
        <f>NA()</f>
        <v>#N/A</v>
      </c>
      <c r="E50" s="176" t="e">
        <f>NA()</f>
        <v>#N/A</v>
      </c>
      <c r="F50" s="176">
        <f>IF(ISNUMBER('実質公債費比率（分子）の構造'!L$53),'実質公債費比率（分子）の構造'!L$53,NA())</f>
        <v>-244</v>
      </c>
      <c r="G50" s="176" t="e">
        <f>NA()</f>
        <v>#N/A</v>
      </c>
      <c r="H50" s="176" t="e">
        <f>NA()</f>
        <v>#N/A</v>
      </c>
      <c r="I50" s="176">
        <f>IF(ISNUMBER('実質公債費比率（分子）の構造'!M$53),'実質公債費比率（分子）の構造'!M$53,NA())</f>
        <v>-147</v>
      </c>
      <c r="J50" s="176" t="e">
        <f>NA()</f>
        <v>#N/A</v>
      </c>
      <c r="K50" s="176" t="e">
        <f>NA()</f>
        <v>#N/A</v>
      </c>
      <c r="L50" s="176">
        <f>IF(ISNUMBER('実質公債費比率（分子）の構造'!N$53),'実質公債費比率（分子）の構造'!N$53,NA())</f>
        <v>-15</v>
      </c>
      <c r="M50" s="176" t="e">
        <f>NA()</f>
        <v>#N/A</v>
      </c>
      <c r="N50" s="176" t="e">
        <f>NA()</f>
        <v>#N/A</v>
      </c>
      <c r="O50" s="176">
        <f>IF(ISNUMBER('実質公債費比率（分子）の構造'!O$53),'実質公債費比率（分子）の構造'!O$53,NA())</f>
        <v>-100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26769</v>
      </c>
      <c r="E56" s="175"/>
      <c r="F56" s="175"/>
      <c r="G56" s="175">
        <f>'将来負担比率（分子）の構造'!J$52</f>
        <v>25575</v>
      </c>
      <c r="H56" s="175"/>
      <c r="I56" s="175"/>
      <c r="J56" s="175">
        <f>'将来負担比率（分子）の構造'!K$52</f>
        <v>25383</v>
      </c>
      <c r="K56" s="175"/>
      <c r="L56" s="175"/>
      <c r="M56" s="175">
        <f>'将来負担比率（分子）の構造'!L$52</f>
        <v>24213</v>
      </c>
      <c r="N56" s="175"/>
      <c r="O56" s="175"/>
      <c r="P56" s="175">
        <f>'将来負担比率（分子）の構造'!M$52</f>
        <v>22760</v>
      </c>
    </row>
    <row r="57" spans="1:16" x14ac:dyDescent="0.2">
      <c r="A57" s="175" t="s">
        <v>42</v>
      </c>
      <c r="B57" s="175"/>
      <c r="C57" s="175"/>
      <c r="D57" s="175">
        <f>'将来負担比率（分子）の構造'!I$51</f>
        <v>14801</v>
      </c>
      <c r="E57" s="175"/>
      <c r="F57" s="175"/>
      <c r="G57" s="175">
        <f>'将来負担比率（分子）の構造'!J$51</f>
        <v>13804</v>
      </c>
      <c r="H57" s="175"/>
      <c r="I57" s="175"/>
      <c r="J57" s="175">
        <f>'将来負担比率（分子）の構造'!K$51</f>
        <v>12028</v>
      </c>
      <c r="K57" s="175"/>
      <c r="L57" s="175"/>
      <c r="M57" s="175">
        <f>'将来負担比率（分子）の構造'!L$51</f>
        <v>8910</v>
      </c>
      <c r="N57" s="175"/>
      <c r="O57" s="175"/>
      <c r="P57" s="175">
        <f>'将来負担比率（分子）の構造'!M$51</f>
        <v>7647</v>
      </c>
    </row>
    <row r="58" spans="1:16" x14ac:dyDescent="0.2">
      <c r="A58" s="175" t="s">
        <v>41</v>
      </c>
      <c r="B58" s="175"/>
      <c r="C58" s="175"/>
      <c r="D58" s="175">
        <f>'将来負担比率（分子）の構造'!I$50</f>
        <v>15289</v>
      </c>
      <c r="E58" s="175"/>
      <c r="F58" s="175"/>
      <c r="G58" s="175">
        <f>'将来負担比率（分子）の構造'!J$50</f>
        <v>16445</v>
      </c>
      <c r="H58" s="175"/>
      <c r="I58" s="175"/>
      <c r="J58" s="175">
        <f>'将来負担比率（分子）の構造'!K$50</f>
        <v>18000</v>
      </c>
      <c r="K58" s="175"/>
      <c r="L58" s="175"/>
      <c r="M58" s="175">
        <f>'将来負担比率（分子）の構造'!L$50</f>
        <v>16499</v>
      </c>
      <c r="N58" s="175"/>
      <c r="O58" s="175"/>
      <c r="P58" s="175">
        <f>'将来負担比率（分子）の構造'!M$50</f>
        <v>14850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14</v>
      </c>
      <c r="C61" s="175"/>
      <c r="D61" s="175"/>
      <c r="E61" s="175">
        <f>'将来負担比率（分子）の構造'!J$46</f>
        <v>20</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4411</v>
      </c>
      <c r="C62" s="175"/>
      <c r="D62" s="175"/>
      <c r="E62" s="175">
        <f>'将来負担比率（分子）の構造'!J$45</f>
        <v>4445</v>
      </c>
      <c r="F62" s="175"/>
      <c r="G62" s="175"/>
      <c r="H62" s="175">
        <f>'将来負担比率（分子）の構造'!K$45</f>
        <v>4300</v>
      </c>
      <c r="I62" s="175"/>
      <c r="J62" s="175"/>
      <c r="K62" s="175">
        <f>'将来負担比率（分子）の構造'!L$45</f>
        <v>4296</v>
      </c>
      <c r="L62" s="175"/>
      <c r="M62" s="175"/>
      <c r="N62" s="175">
        <f>'将来負担比率（分子）の構造'!M$45</f>
        <v>4488</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16398</v>
      </c>
      <c r="C64" s="175"/>
      <c r="D64" s="175"/>
      <c r="E64" s="175">
        <f>'将来負担比率（分子）の構造'!J$43</f>
        <v>15625</v>
      </c>
      <c r="F64" s="175"/>
      <c r="G64" s="175"/>
      <c r="H64" s="175">
        <f>'将来負担比率（分子）の構造'!K$43</f>
        <v>14644</v>
      </c>
      <c r="I64" s="175"/>
      <c r="J64" s="175"/>
      <c r="K64" s="175">
        <f>'将来負担比率（分子）の構造'!L$43</f>
        <v>13118</v>
      </c>
      <c r="L64" s="175"/>
      <c r="M64" s="175"/>
      <c r="N64" s="175">
        <f>'将来負担比率（分子）の構造'!M$43</f>
        <v>12188</v>
      </c>
      <c r="O64" s="175"/>
      <c r="P64" s="175"/>
    </row>
    <row r="65" spans="1:16" x14ac:dyDescent="0.2">
      <c r="A65" s="175" t="s">
        <v>32</v>
      </c>
      <c r="B65" s="175">
        <f>'将来負担比率（分子）の構造'!I$42</f>
        <v>467</v>
      </c>
      <c r="C65" s="175"/>
      <c r="D65" s="175"/>
      <c r="E65" s="175">
        <f>'将来負担比率（分子）の構造'!J$42</f>
        <v>407</v>
      </c>
      <c r="F65" s="175"/>
      <c r="G65" s="175"/>
      <c r="H65" s="175">
        <f>'将来負担比率（分子）の構造'!K$42</f>
        <v>346</v>
      </c>
      <c r="I65" s="175"/>
      <c r="J65" s="175"/>
      <c r="K65" s="175">
        <f>'将来負担比率（分子）の構造'!L$42</f>
        <v>286</v>
      </c>
      <c r="L65" s="175"/>
      <c r="M65" s="175"/>
      <c r="N65" s="175">
        <f>'将来負担比率（分子）の構造'!M$42</f>
        <v>227</v>
      </c>
      <c r="O65" s="175"/>
      <c r="P65" s="175"/>
    </row>
    <row r="66" spans="1:16" x14ac:dyDescent="0.2">
      <c r="A66" s="175" t="s">
        <v>31</v>
      </c>
      <c r="B66" s="175">
        <f>'将来負担比率（分子）の構造'!I$41</f>
        <v>17888</v>
      </c>
      <c r="C66" s="175"/>
      <c r="D66" s="175"/>
      <c r="E66" s="175">
        <f>'将来負担比率（分子）の構造'!J$41</f>
        <v>17715</v>
      </c>
      <c r="F66" s="175"/>
      <c r="G66" s="175"/>
      <c r="H66" s="175">
        <f>'将来負担比率（分子）の構造'!K$41</f>
        <v>19791</v>
      </c>
      <c r="I66" s="175"/>
      <c r="J66" s="175"/>
      <c r="K66" s="175">
        <f>'将来負担比率（分子）の構造'!L$41</f>
        <v>20420</v>
      </c>
      <c r="L66" s="175"/>
      <c r="M66" s="175"/>
      <c r="N66" s="175">
        <f>'将来負担比率（分子）の構造'!M$41</f>
        <v>20922</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7522</v>
      </c>
      <c r="C72" s="179">
        <f>基金残高に係る経年分析!G55</f>
        <v>7397</v>
      </c>
      <c r="D72" s="179">
        <f>基金残高に係る経年分析!H55</f>
        <v>7742</v>
      </c>
    </row>
    <row r="73" spans="1:16" x14ac:dyDescent="0.2">
      <c r="A73" s="178" t="s">
        <v>74</v>
      </c>
      <c r="B73" s="179">
        <f>基金残高に係る経年分析!F56</f>
        <v>1637</v>
      </c>
      <c r="C73" s="179">
        <f>基金残高に係る経年分析!G56</f>
        <v>1637</v>
      </c>
      <c r="D73" s="179" t="str">
        <f>基金残高に係る経年分析!H56</f>
        <v>-</v>
      </c>
    </row>
    <row r="74" spans="1:16" x14ac:dyDescent="0.2">
      <c r="A74" s="178" t="s">
        <v>75</v>
      </c>
      <c r="B74" s="179">
        <f>基金残高に係る経年分析!F57</f>
        <v>5276</v>
      </c>
      <c r="C74" s="179">
        <f>基金残高に係る経年分析!G57</f>
        <v>5292</v>
      </c>
      <c r="D74" s="179">
        <f>基金残高に係る経年分析!H57</f>
        <v>5154</v>
      </c>
    </row>
  </sheetData>
  <sheetProtection algorithmName="SHA-512" hashValue="IINHjBTnGfXzdAuobH2u1gdECG2amZtLYLS1fjmKxddW1AXcA3lS+htbWi7E16J9nh1TQUidgO3P1rSviJ8nEg==" saltValue="99EQWD6ZqjM1+p3KtG+O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2025-03-13T00:20:33Z</cp:lastPrinted>
  <dcterms:created xsi:type="dcterms:W3CDTF">2025-02-19T03:30:11Z</dcterms:created>
  <dcterms:modified xsi:type="dcterms:W3CDTF">2025-03-14T04:39:23Z</dcterms:modified>
  <cp:category/>
</cp:coreProperties>
</file>