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5_団体提出\25 摂津市〇\"/>
    </mc:Choice>
  </mc:AlternateContent>
  <xr:revisionPtr revIDLastSave="0" documentId="13_ncr:1_{F962C650-43E5-4BB7-8180-3E399B426D4F}" xr6:coauthVersionLast="47" xr6:coauthVersionMax="47" xr10:uidLastSave="{00000000-0000-0000-0000-000000000000}"/>
  <bookViews>
    <workbookView xWindow="-108" yWindow="-108" windowWidth="23256" windowHeight="14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U37" i="10"/>
  <c r="C37" i="10"/>
  <c r="BE36" i="10"/>
  <c r="AM36" i="10"/>
  <c r="C36" i="10"/>
  <c r="BE35" i="10"/>
  <c r="C35" i="10"/>
  <c r="CO34" i="10"/>
  <c r="CO35" i="10" s="1"/>
  <c r="CO36" i="10" s="1"/>
  <c r="CO37" i="10" s="1"/>
  <c r="BW34" i="10"/>
  <c r="BW35" i="10" s="1"/>
  <c r="BW36" i="10" s="1"/>
  <c r="BW37" i="10" s="1"/>
  <c r="BW38" i="10" s="1"/>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<sst xmlns="http://schemas.openxmlformats.org/spreadsheetml/2006/main" count="1093" uniqueCount="606">
  <si>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</si>
  <si>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</si>
  <si>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</si>
  <si>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</si>
  <si>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</si>
  <si>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</si>
  <si>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</si>
  <si>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</si>
  <si>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</si>
  <si>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</si>
  <si>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</si>
  <si>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</si>
  <si>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</si>
  <si>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</si>
  <si>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</si>
  <si>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</si>
  <si>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</si>
  <si>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</si>
  <si>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</si>
  <si>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</si>
  <si>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</si>
  <si>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</si>
  <si>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</si>
  <si>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</si>
  <si>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</si>
  <si>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</si>
  <si>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</si>
  <si>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</si>
  <si>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</si>
  <si>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</si>
  <si>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</si>
  <si>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</si>
  <si>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</si>
  <si>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</si>
  <si>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</si>
  <si>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</si>
  <si>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</si>
  <si>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</si>
  <si>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</si>
  <si>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</si>
  <si>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</si>
  <si>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</si>
  <si>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</si>
  <si>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</si>
  <si>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</si>
  <si>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</si>
  <si>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</si>
  <si>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</si>
  <si>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</si>
  <si>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</si>
  <si>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</si>
  <si>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</si>
  <si>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</si>
  <si>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</si>
  <si>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</si>
  <si>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</si>
  <si>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</si>
  <si>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</si>
  <si>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</si>
  <si>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</si>
  <si>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</si>
  <si>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</si>
  <si>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</si>
  <si>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</si>
  <si>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</si>
  <si>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</si>
  <si>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</si>
  <si>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</si>
  <si>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</si>
  <si>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</si>
  <si>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</si>
  <si>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</si>
  <si>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</si>
  <si>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</si>
  <si>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</si>
  <si>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</si>
  <si>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</si>
  <si>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</si>
  <si>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</si>
  <si>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</si>
  <si>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</si>
  <si>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</si>
  <si>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</si>
  <si>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</si>
  <si>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</si>
  <si>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</si>
  <si>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</si>
  <si>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</si>
  <si>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</si>
  <si>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</si>
  <si>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</si>
  <si>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</si>
  <si>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</si>
  <si>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</si>
  <si>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</si>
  <si>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</si>
  <si>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</si>
  <si>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</si>
  <si>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</si>
  <si>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</si>
  <si>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摂津市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</si>
  <si>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</si>
  <si>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</si>
  <si>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</si>
  <si>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</si>
  <si>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</si>
  <si>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</si>
  <si>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</si>
  <si>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</si>
  <si>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</si>
  <si>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</si>
  <si>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</si>
  <si>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</si>
  <si>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</si>
  <si>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</si>
  <si>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</si>
  <si>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</si>
  <si>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</si>
  <si>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</si>
  <si>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</si>
  <si>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</si>
  <si>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</si>
  <si>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</si>
  <si>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</si>
  <si>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</si>
  <si>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</si>
  <si>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</si>
  <si>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</si>
  <si>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</si>
  <si>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</si>
  <si>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</si>
  <si>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</si>
  <si>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</si>
  <si>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</si>
  <si>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</si>
  <si>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</si>
  <si>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</si>
  <si>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</si>
  <si>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</si>
  <si>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</si>
  <si>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</si>
  <si>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</si>
  <si>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</si>
  <si>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</si>
  <si>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</si>
  <si>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</si>
  <si>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</si>
  <si>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</si>
  <si>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</si>
  <si>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</si>
  <si>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</si>
  <si>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</si>
  <si>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</si>
  <si>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</si>
  <si>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</si>
  <si>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</si>
  <si>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</si>
  <si>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</si>
  <si>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</si>
  <si>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</si>
  <si>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</si>
  <si>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</si>
  <si>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</si>
  <si>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</si>
  <si>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</si>
  <si>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</si>
  <si>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</si>
  <si>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</si>
  <si>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</si>
  <si>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</si>
  <si>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</si>
  <si>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</si>
  <si>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</si>
  <si>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</si>
  <si>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</si>
  <si>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</si>
  <si>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</si>
  <si>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</si>
  <si>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</si>
  <si>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</si>
  <si>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</si>
  <si>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</si>
  <si>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</si>
  <si>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</si>
  <si>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</si>
  <si>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</si>
  <si>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</si>
  <si>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</si>
  <si>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</si>
  <si>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</si>
  <si>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</si>
  <si>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</si>
  <si>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</si>
  <si>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</si>
  <si>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</si>
  <si>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</si>
  <si>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</si>
  <si>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</si>
  <si>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</si>
  <si>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</si>
  <si>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</si>
  <si>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</si>
  <si>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</si>
  <si>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</si>
  <si>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</si>
  <si>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</si>
  <si>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</si>
  <si>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</si>
  <si>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</si>
  <si>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</si>
  <si>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</si>
  <si>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</si>
  <si>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</si>
  <si>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</si>
  <si>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</si>
  <si>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</si>
  <si>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</si>
  <si>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</si>
  <si>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</si>
  <si>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</si>
  <si>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大阪府摂津市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</si>
  <si>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</si>
  <si>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</si>
  <si>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</si>
  <si>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</si>
  <si>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</si>
  <si>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</si>
  <si>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</si>
  <si>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</si>
  <si>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</si>
  <si>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</si>
  <si>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</si>
  <si>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</si>
  <si>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</si>
  <si>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</si>
  <si>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</si>
  <si>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</si>
  <si>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</si>
  <si>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</si>
  <si>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</si>
  <si>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</si>
  <si>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</si>
  <si>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</si>
  <si>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</si>
  <si>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</si>
  <si>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</si>
  <si>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</si>
  <si>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</si>
  <si>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</si>
  <si>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</si>
  <si>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</si>
  <si>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</si>
  <si>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</si>
  <si>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</si>
  <si>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</si>
  <si>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</si>
  <si>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</si>
  <si>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</si>
  <si>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</si>
  <si>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</si>
  <si>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</si>
  <si>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</si>
  <si>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</si>
  <si>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</si>
  <si>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</si>
  <si>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</si>
  <si>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</si>
  <si>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</si>
  <si>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</si>
  <si>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</si>
  <si>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</si>
  <si>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</si>
  <si>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</si>
  <si>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</si>
  <si>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</si>
  <si>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</si>
  <si>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</si>
  <si>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</si>
  <si>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</si>
  <si>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</si>
  <si>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</si>
  <si>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</si>
  <si>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</si>
  <si>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</si>
  <si>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</si>
  <si>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</si>
  <si>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</si>
  <si>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</si>
  <si>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</si>
  <si>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</si>
  <si>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</si>
  <si>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</si>
  <si>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</si>
  <si>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</si>
  <si>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</si>
  <si>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</si>
  <si>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</si>
  <si>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</si>
  <si>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</si>
  <si>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</si>
  <si>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</si>
  <si>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</si>
  <si>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</si>
  <si>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</si>
  <si>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</si>
  <si>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</si>
  <si>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</si>
  <si>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</si>
  <si>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</si>
  <si>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</si>
  <si>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</si>
  <si>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</si>
  <si>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</si>
  <si>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</si>
  <si>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</si>
  <si>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</si>
  <si>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</si>
  <si>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</si>
  <si>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</si>
  <si>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</si>
  <si>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</si>
  <si>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</si>
  <si>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</si>
  <si>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</si>
  <si>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</si>
  <si>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</si>
  <si>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</si>
  <si>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</si>
  <si>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</si>
  <si>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</si>
  <si>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</si>
  <si>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</si>
  <si>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</si>
  <si>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</si>
  <si>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</si>
  <si>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</si>
  <si>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</si>
  <si>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</si>
  <si>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</si>
  <si>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</si>
  <si>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</si>
  <si>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</si>
  <si>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駐車場整備</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</si>
  <si>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</si>
  <si>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</si>
  <si>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</si>
  <si>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</si>
  <si>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</si>
  <si>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</si>
  <si>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</si>
  <si>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</si>
  <si>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</si>
  <si>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</si>
  <si>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</si>
  <si>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</si>
  <si>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</si>
  <si>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</si>
  <si>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</si>
  <si>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</si>
  <si>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</si>
  <si>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</si>
  <si>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</si>
  <si>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</si>
  <si>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</si>
  <si>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</si>
  <si>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</si>
  <si>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</si>
  <si>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</si>
  <si>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</si>
  <si>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</si>
  <si>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</si>
  <si>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</si>
  <si>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</si>
  <si>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</si>
  <si>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大阪府摂津市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</si>
  <si>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</si>
  <si>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</si>
  <si>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</si>
  <si>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</si>
  <si>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</si>
  <si>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</si>
  <si>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</si>
  <si>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</si>
  <si>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</si>
  <si>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</si>
  <si>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</si>
  <si>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</si>
  <si>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</si>
  <si>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</si>
  <si>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</si>
  <si>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</si>
  <si>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</si>
  <si>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</si>
  <si>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</si>
  <si>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</si>
  <si>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パートタイマー等退職金共済特別会計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</si>
  <si>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</si>
  <si>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</si>
  <si>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</si>
  <si>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</si>
  <si>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</si>
  <si>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</si>
  <si>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</si>
  <si>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</si>
  <si>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</si>
  <si>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</si>
  <si>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</si>
  <si>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</si>
  <si>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</si>
  <si>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</si>
  <si>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</si>
  <si>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</si>
  <si>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摂津市水道事業会計</t>
    <phoneticPr fontId="5"/>
  </si>
  <si>
    <t>法適用企業</t>
    <phoneticPr fontId="5"/>
  </si>
  <si>
    <t>摂津市下水道事業会計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</si>
  <si>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</si>
  <si>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</si>
  <si>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</si>
  <si>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</si>
  <si>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</si>
  <si>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</si>
  <si>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</si>
  <si>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</si>
  <si>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</si>
  <si>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</si>
  <si>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</si>
  <si>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</si>
  <si>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</si>
  <si>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</si>
  <si>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</si>
  <si>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</si>
  <si>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</si>
  <si>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</si>
  <si>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</si>
  <si>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</si>
  <si>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</si>
  <si>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</si>
  <si>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</si>
  <si>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</si>
  <si>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</si>
  <si>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</si>
  <si>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</si>
  <si>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</si>
  <si>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</si>
  <si>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</si>
  <si>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</si>
  <si>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</si>
  <si>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</si>
  <si>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</si>
  <si>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</si>
  <si>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</si>
  <si>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</si>
  <si>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</si>
  <si>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</si>
  <si>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</si>
  <si>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</si>
  <si>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</si>
  <si>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</si>
  <si>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</si>
  <si>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</si>
  <si>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</si>
  <si>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</si>
  <si>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</si>
  <si>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</si>
  <si>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</si>
  <si>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</si>
  <si>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</si>
  <si>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</si>
  <si>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</si>
  <si>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</si>
  <si>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</si>
  <si>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</si>
  <si>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</si>
  <si>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</si>
  <si>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</si>
  <si>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</si>
  <si>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</si>
  <si>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</si>
  <si>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</si>
  <si>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</si>
  <si>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</si>
  <si>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</si>
  <si>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摂津市下水道事業会計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</si>
  <si>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</si>
  <si>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</si>
  <si>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</si>
  <si>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</si>
  <si>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</si>
  <si>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</si>
  <si>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</si>
  <si>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</si>
  <si>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</si>
  <si>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</si>
  <si>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</si>
  <si>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</si>
  <si>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</si>
  <si>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</si>
  <si>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</si>
  <si>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</si>
  <si>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</si>
  <si>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</si>
  <si>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</si>
  <si>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</si>
  <si>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</si>
  <si>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</si>
  <si>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</si>
  <si>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</si>
  <si>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</si>
  <si>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</si>
  <si>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</si>
  <si>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</si>
  <si>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</si>
  <si>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</si>
  <si>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</si>
  <si>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</si>
  <si>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</si>
  <si>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</si>
  <si>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</si>
  <si>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</si>
  <si>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</si>
  <si>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</si>
  <si>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</si>
  <si>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</si>
  <si>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</si>
  <si>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</si>
  <si>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</si>
  <si>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</si>
  <si>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</si>
  <si>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</si>
  <si>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</si>
  <si>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</si>
  <si>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</si>
  <si>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</si>
  <si>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</si>
  <si>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</si>
  <si>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</si>
  <si>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</si>
  <si>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</si>
  <si>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</si>
  <si>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</si>
  <si>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</si>
  <si>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</si>
  <si>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</si>
  <si>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</si>
  <si>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</si>
  <si>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</si>
  <si>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</si>
  <si>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</si>
  <si>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</si>
  <si>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</si>
  <si>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</si>
  <si>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</si>
  <si>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</si>
  <si>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</si>
  <si>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</si>
  <si>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</si>
  <si>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</si>
  <si>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</si>
  <si>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</si>
  <si>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</si>
  <si>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</si>
  <si>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</si>
  <si>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</si>
  <si>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</si>
  <si>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</si>
  <si>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</si>
  <si>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</si>
  <si>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</si>
  <si>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</si>
  <si>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</si>
  <si>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</si>
  <si>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</si>
  <si>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</si>
  <si>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0.15</t>
  </si>
  <si>
    <t>▲ 0.65</t>
  </si>
  <si>
    <t>▲ 3.40</t>
  </si>
  <si>
    <t>一般会計</t>
  </si>
  <si>
    <t>▲ 0.14</t>
  </si>
  <si>
    <t>摂津市水道事業会計</t>
  </si>
  <si>
    <t>摂津市下水道事業会計</t>
  </si>
  <si>
    <t>介護保険特別会計</t>
  </si>
  <si>
    <t>後期高齢者医療特別会計</t>
  </si>
  <si>
    <t>国民健康保険特別会計</t>
  </si>
  <si>
    <t>パートタイマー等退職金共済特別会計</t>
  </si>
  <si>
    <t>その他会計（赤字）</t>
  </si>
  <si>
    <t>その他会計（黒字）</t>
  </si>
  <si>
    <t>（百万円）</t>
    <phoneticPr fontId="5"/>
  </si>
  <si>
    <t>H30</t>
    <phoneticPr fontId="5"/>
  </si>
  <si>
    <t>R01</t>
    <phoneticPr fontId="5"/>
  </si>
  <si>
    <t>R02</t>
    <phoneticPr fontId="5"/>
  </si>
  <si>
    <t>R03</t>
    <phoneticPr fontId="5"/>
  </si>
  <si>
    <t>R04</t>
    <phoneticPr fontId="5"/>
  </si>
  <si>
    <t>淀川右岸水防事務組合</t>
    <rPh sb="0" eb="2">
      <t>ヨドガワ</t>
    </rPh>
    <rPh sb="2" eb="4">
      <t>ウガン</t>
    </rPh>
    <rPh sb="4" eb="6">
      <t>スイボウ</t>
    </rPh>
    <rPh sb="6" eb="10">
      <t>ジムクミアイ</t>
    </rPh>
    <phoneticPr fontId="2"/>
  </si>
  <si>
    <t>大阪府後期高齢者医療広域連合（一般会計）</t>
  </si>
  <si>
    <t>大阪府後期高齢者医療広域連合（後期高齢者医療特別会計）</t>
  </si>
  <si>
    <t>大阪広域水道企業団（水道事業会計）</t>
  </si>
  <si>
    <t>大阪広域水道企業団（工業用水道事業会計）</t>
  </si>
  <si>
    <t>摂津市施設管理公社</t>
    <rPh sb="0" eb="3">
      <t>セッツシ</t>
    </rPh>
    <rPh sb="3" eb="9">
      <t>シセツカンリコウシャ</t>
    </rPh>
    <phoneticPr fontId="2"/>
  </si>
  <si>
    <t>摂津都市開発</t>
    <rPh sb="0" eb="2">
      <t>セッツ</t>
    </rPh>
    <rPh sb="2" eb="4">
      <t>トシ</t>
    </rPh>
    <rPh sb="4" eb="6">
      <t>カイハツ</t>
    </rPh>
    <phoneticPr fontId="2"/>
  </si>
  <si>
    <t>摂津市保健センター</t>
    <rPh sb="0" eb="3">
      <t>セッツシ</t>
    </rPh>
    <rPh sb="3" eb="5">
      <t>ホケン</t>
    </rPh>
    <phoneticPr fontId="2"/>
  </si>
  <si>
    <t>公共施設整備基金</t>
    <rPh sb="0" eb="4">
      <t>コウキョウシセツ</t>
    </rPh>
    <rPh sb="4" eb="8">
      <t>セイビキキン</t>
    </rPh>
    <phoneticPr fontId="5"/>
  </si>
  <si>
    <t>環境基金</t>
    <rPh sb="0" eb="2">
      <t>カンキョウ</t>
    </rPh>
    <rPh sb="2" eb="4">
      <t>キキン</t>
    </rPh>
    <phoneticPr fontId="2"/>
  </si>
  <si>
    <t>国際交流基金</t>
    <rPh sb="0" eb="2">
      <t>コクサイ</t>
    </rPh>
    <rPh sb="2" eb="4">
      <t>コウリュウ</t>
    </rPh>
    <rPh sb="4" eb="6">
      <t>キキン</t>
    </rPh>
    <phoneticPr fontId="2"/>
  </si>
  <si>
    <t>緑化基金</t>
    <rPh sb="0" eb="2">
      <t>リョクカ</t>
    </rPh>
    <rPh sb="2" eb="4">
      <t>キキン</t>
    </rPh>
    <phoneticPr fontId="2"/>
  </si>
  <si>
    <t>災害対策基金</t>
    <rPh sb="0" eb="4">
      <t>サイガイタイサク</t>
    </rPh>
    <rPh sb="4" eb="6">
      <t>キキン</t>
    </rPh>
    <phoneticPr fontId="2"/>
  </si>
  <si>
    <t>摂津市土地開発公社</t>
    <rPh sb="0" eb="3">
      <t>セッツシ</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</si>
</sst>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DD61-4A5B-907A-D88CAB770E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21006</c:v>
                </c:pt>
                <c:pt idx="1">
                  <c:v>25411</c:v>
                </c:pt>
                <c:pt idx="2">
                  <c:v>38935</c:v>
                </c:pt>
                <c:pt idx="3">
                  <c:v>71842</c:v>
                </c:pt>
                <c:pt idx="4">
                  <c:v>76838</c:v>
                </c:pt>
              </c:numCache>
            </c:numRef>
          </c:val>
          <c:smooth val="0"/>
          <c:extLst>
            <c:ext xmlns:c16="http://schemas.microsoft.com/office/drawing/2014/chart" uri="{C3380CC4-5D6E-409C-BE32-E72D297353CC}">
              <c16:uniqueId val="{00000001-DD61-4A5B-907A-D88CAB770E1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2.15</c:v>
                </c:pt>
                <c:pt idx="1">
                  <c:v>1.05</c:v>
                </c:pt>
                <c:pt idx="2">
                  <c:v>1.63</c:v>
                </c:pt>
                <c:pt idx="3">
                  <c:v>2.59</c:v>
                </c:pt>
                <c:pt idx="4">
                  <c:v>-0.15</c:v>
                </c:pt>
              </c:numCache>
            </c:numRef>
          </c:val>
          <c:extLst>
            <c:ext xmlns:c16="http://schemas.microsoft.com/office/drawing/2014/chart" uri="{C3380CC4-5D6E-409C-BE32-E72D297353CC}">
              <c16:uniqueId val="{00000000-E192-432B-BEAF-515E2E445D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24.76</c:v>
                </c:pt>
                <c:pt idx="1">
                  <c:v>27.3</c:v>
                </c:pt>
                <c:pt idx="2">
                  <c:v>30.98</c:v>
                </c:pt>
                <c:pt idx="3">
                  <c:v>36.47</c:v>
                </c:pt>
                <c:pt idx="4">
                  <c:v>36.54</c:v>
                </c:pt>
              </c:numCache>
            </c:numRef>
          </c:val>
          <c:extLst>
            <c:ext xmlns:c16="http://schemas.microsoft.com/office/drawing/2014/chart" uri="{C3380CC4-5D6E-409C-BE32-E72D297353CC}">
              <c16:uniqueId val="{00000001-E192-432B-BEAF-515E2E445DC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-0.65</c:v>
                </c:pt>
                <c:pt idx="1">
                  <c:v>1.46</c:v>
                </c:pt>
                <c:pt idx="2">
                  <c:v>5.31</c:v>
                </c:pt>
                <c:pt idx="3">
                  <c:v>8.09</c:v>
                </c:pt>
                <c:pt idx="4">
                  <c:v>-3.4</c:v>
                </c:pt>
              </c:numCache>
            </c:numRef>
          </c:val>
          <c:smooth val="0"/>
          <c:extLst>
            <c:ext xmlns:c16="http://schemas.microsoft.com/office/drawing/2014/chart" uri="{C3380CC4-5D6E-409C-BE32-E72D297353CC}">
              <c16:uniqueId val="{00000002-E192-432B-BEAF-515E2E445DC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13F-44A6-B9DC-4027AE158C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3F-44A6-B9DC-4027AE158C1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13F-44A6-B9DC-4027AE158C1F}"/>
            </c:ext>
          </c:extLst>
        </c:ser>
        <c:ser>
          <c:idx val="3"/>
          <c:order val="3"/>
          <c:tx>
            <c:strRef>
              <c:f>データシート!$A$30</c:f>
              <c:strCache>
                <c:ptCount val="1"/>
                <c:pt idx="0">
                  <c:v>パートタイマー等退職金共済特別会計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13F-44A6-B9DC-4027AE158C1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0.15</c:v>
                </c:pt>
                <c:pt idx="2">
                  <c:v>#N/A</c:v>
                </c:pt>
                <c:pt idx="3">
                  <c:v>0.09</c:v>
                </c:pt>
                <c:pt idx="4">
                  <c:v>#N/A</c:v>
                </c:pt>
                <c:pt idx="5">
                  <c:v>0.32</c:v>
                </c:pt>
                <c:pt idx="6">
                  <c:v>#N/A</c:v>
                </c:pt>
                <c:pt idx="7">
                  <c:v>0.09</c:v>
                </c:pt>
                <c:pt idx="8">
                  <c:v>#N/A</c:v>
                </c:pt>
                <c:pt idx="9">
                  <c:v>0.02</c:v>
                </c:pt>
              </c:numCache>
            </c:numRef>
          </c:val>
          <c:extLst>
            <c:ext xmlns:c16="http://schemas.microsoft.com/office/drawing/2014/chart" uri="{C3380CC4-5D6E-409C-BE32-E72D297353CC}">
              <c16:uniqueId val="{00000004-B13F-44A6-B9DC-4027AE158C1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0.25</c:v>
                </c:pt>
                <c:pt idx="2">
                  <c:v>#N/A</c:v>
                </c:pt>
                <c:pt idx="3">
                  <c:v>0.24</c:v>
                </c:pt>
                <c:pt idx="4">
                  <c:v>#N/A</c:v>
                </c:pt>
                <c:pt idx="5">
                  <c:v>0.26</c:v>
                </c:pt>
                <c:pt idx="6">
                  <c:v>#N/A</c:v>
                </c:pt>
                <c:pt idx="7">
                  <c:v>0.27</c:v>
                </c:pt>
                <c:pt idx="8">
                  <c:v>#N/A</c:v>
                </c:pt>
                <c:pt idx="9">
                  <c:v>0.32</c:v>
                </c:pt>
              </c:numCache>
            </c:numRef>
          </c:val>
          <c:extLst>
            <c:ext xmlns:c16="http://schemas.microsoft.com/office/drawing/2014/chart" uri="{C3380CC4-5D6E-409C-BE32-E72D297353CC}">
              <c16:uniqueId val="{00000005-B13F-44A6-B9DC-4027AE158C1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0.21</c:v>
                </c:pt>
                <c:pt idx="2">
                  <c:v>#N/A</c:v>
                </c:pt>
                <c:pt idx="3">
                  <c:v>0.37</c:v>
                </c:pt>
                <c:pt idx="4">
                  <c:v>#N/A</c:v>
                </c:pt>
                <c:pt idx="5">
                  <c:v>0.65</c:v>
                </c:pt>
                <c:pt idx="6">
                  <c:v>#N/A</c:v>
                </c:pt>
                <c:pt idx="7">
                  <c:v>0.67</c:v>
                </c:pt>
                <c:pt idx="8">
                  <c:v>#N/A</c:v>
                </c:pt>
                <c:pt idx="9">
                  <c:v>0.68</c:v>
                </c:pt>
              </c:numCache>
            </c:numRef>
          </c:val>
          <c:extLst>
            <c:ext xmlns:c16="http://schemas.microsoft.com/office/drawing/2014/chart" uri="{C3380CC4-5D6E-409C-BE32-E72D297353CC}">
              <c16:uniqueId val="{00000006-B13F-44A6-B9DC-4027AE158C1F}"/>
            </c:ext>
          </c:extLst>
        </c:ser>
        <c:ser>
          <c:idx val="7"/>
          <c:order val="7"/>
          <c:tx>
            <c:strRef>
              <c:f>データシート!$A$34</c:f>
              <c:strCache>
                <c:ptCount val="1"/>
                <c:pt idx="0">
                  <c:v>摂津市下水道事業会計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2.58</c:v>
                </c:pt>
                <c:pt idx="2">
                  <c:v>#N/A</c:v>
                </c:pt>
                <c:pt idx="3">
                  <c:v>2.74</c:v>
                </c:pt>
                <c:pt idx="4">
                  <c:v>#N/A</c:v>
                </c:pt>
                <c:pt idx="5">
                  <c:v>3.31</c:v>
                </c:pt>
                <c:pt idx="6">
                  <c:v>#N/A</c:v>
                </c:pt>
                <c:pt idx="7">
                  <c:v>3.29</c:v>
                </c:pt>
                <c:pt idx="8">
                  <c:v>#N/A</c:v>
                </c:pt>
                <c:pt idx="9">
                  <c:v>3.23</c:v>
                </c:pt>
              </c:numCache>
            </c:numRef>
          </c:val>
          <c:extLst>
            <c:ext xmlns:c16="http://schemas.microsoft.com/office/drawing/2014/chart" uri="{C3380CC4-5D6E-409C-BE32-E72D297353CC}">
              <c16:uniqueId val="{00000007-B13F-44A6-B9DC-4027AE158C1F}"/>
            </c:ext>
          </c:extLst>
        </c:ser>
        <c:ser>
          <c:idx val="8"/>
          <c:order val="8"/>
          <c:tx>
            <c:strRef>
              <c:f>データシート!$A$35</c:f>
              <c:strCache>
                <c:ptCount val="1"/>
                <c:pt idx="0">
                  <c:v>摂津市水道事業会計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17.86</c:v>
                </c:pt>
                <c:pt idx="2">
                  <c:v>#N/A</c:v>
                </c:pt>
                <c:pt idx="3">
                  <c:v>19.329999999999998</c:v>
                </c:pt>
                <c:pt idx="4">
                  <c:v>#N/A</c:v>
                </c:pt>
                <c:pt idx="5">
                  <c:v>17.829999999999998</c:v>
                </c:pt>
                <c:pt idx="6">
                  <c:v>#N/A</c:v>
                </c:pt>
                <c:pt idx="7">
                  <c:v>15.66</c:v>
                </c:pt>
                <c:pt idx="8">
                  <c:v>#N/A</c:v>
                </c:pt>
                <c:pt idx="9">
                  <c:v>14.98</c:v>
                </c:pt>
              </c:numCache>
            </c:numRef>
          </c:val>
          <c:extLst>
            <c:ext xmlns:c16="http://schemas.microsoft.com/office/drawing/2014/chart" uri="{C3380CC4-5D6E-409C-BE32-E72D297353CC}">
              <c16:uniqueId val="{00000008-B13F-44A6-B9DC-4027AE158C1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2.14</c:v>
                </c:pt>
                <c:pt idx="2">
                  <c:v>#N/A</c:v>
                </c:pt>
                <c:pt idx="3">
                  <c:v>1.04</c:v>
                </c:pt>
                <c:pt idx="4">
                  <c:v>#N/A</c:v>
                </c:pt>
                <c:pt idx="5">
                  <c:v>1.62</c:v>
                </c:pt>
                <c:pt idx="6">
                  <c:v>#N/A</c:v>
                </c:pt>
                <c:pt idx="7">
                  <c:v>2.59</c:v>
                </c:pt>
                <c:pt idx="8">
                  <c:v>0.14000000000000001</c:v>
                </c:pt>
                <c:pt idx="9">
                  <c:v>#N/A</c:v>
                </c:pt>
              </c:numCache>
            </c:numRef>
          </c:val>
          <c:extLst>
            <c:ext xmlns:c16="http://schemas.microsoft.com/office/drawing/2014/chart" uri="{C3380CC4-5D6E-409C-BE32-E72D297353CC}">
              <c16:uniqueId val="{00000009-B13F-44A6-B9DC-4027AE158C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4007</c:v>
                </c:pt>
                <c:pt idx="5">
                  <c:v>4097</c:v>
                </c:pt>
                <c:pt idx="8">
                  <c:v>3979</c:v>
                </c:pt>
                <c:pt idx="11">
                  <c:v>3880</c:v>
                </c:pt>
                <c:pt idx="14">
                  <c:v>3700</c:v>
                </c:pt>
              </c:numCache>
            </c:numRef>
          </c:val>
          <c:extLst>
            <c:ext xmlns:c16="http://schemas.microsoft.com/office/drawing/2014/chart" uri="{C3380CC4-5D6E-409C-BE32-E72D297353CC}">
              <c16:uniqueId val="{00000000-5361-4055-92A3-DB3BCADB0B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61-4055-92A3-DB3BCADB0B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60</c:v>
                </c:pt>
                <c:pt idx="3">
                  <c:v>60</c:v>
                </c:pt>
                <c:pt idx="6">
                  <c:v>60</c:v>
                </c:pt>
                <c:pt idx="9">
                  <c:v>60</c:v>
                </c:pt>
                <c:pt idx="12">
                  <c:v>59</c:v>
                </c:pt>
              </c:numCache>
            </c:numRef>
          </c:val>
          <c:extLst>
            <c:ext xmlns:c16="http://schemas.microsoft.com/office/drawing/2014/chart" uri="{C3380CC4-5D6E-409C-BE32-E72D297353CC}">
              <c16:uniqueId val="{00000002-5361-4055-92A3-DB3BCADB0B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61-4055-92A3-DB3BCADB0B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1636</c:v>
                </c:pt>
                <c:pt idx="3">
                  <c:v>1628</c:v>
                </c:pt>
                <c:pt idx="6">
                  <c:v>1711</c:v>
                </c:pt>
                <c:pt idx="9">
                  <c:v>1668</c:v>
                </c:pt>
                <c:pt idx="12">
                  <c:v>1651</c:v>
                </c:pt>
              </c:numCache>
            </c:numRef>
          </c:val>
          <c:extLst>
            <c:ext xmlns:c16="http://schemas.microsoft.com/office/drawing/2014/chart" uri="{C3380CC4-5D6E-409C-BE32-E72D297353CC}">
              <c16:uniqueId val="{00000004-5361-4055-92A3-DB3BCADB0B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61-4055-92A3-DB3BCADB0B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61-4055-92A3-DB3BCADB0B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2497</c:v>
                </c:pt>
                <c:pt idx="3">
                  <c:v>2098</c:v>
                </c:pt>
                <c:pt idx="6">
                  <c:v>1964</c:v>
                </c:pt>
                <c:pt idx="9">
                  <c:v>2005</c:v>
                </c:pt>
                <c:pt idx="12">
                  <c:v>1975</c:v>
                </c:pt>
              </c:numCache>
            </c:numRef>
          </c:val>
          <c:extLst>
            <c:ext xmlns:c16="http://schemas.microsoft.com/office/drawing/2014/chart" uri="{C3380CC4-5D6E-409C-BE32-E72D297353CC}">
              <c16:uniqueId val="{00000007-5361-4055-92A3-DB3BCADB0B3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186</c:v>
                </c:pt>
                <c:pt idx="2">
                  <c:v>#N/A</c:v>
                </c:pt>
                <c:pt idx="3">
                  <c:v>#N/A</c:v>
                </c:pt>
                <c:pt idx="4">
                  <c:v>-311</c:v>
                </c:pt>
                <c:pt idx="5">
                  <c:v>#N/A</c:v>
                </c:pt>
                <c:pt idx="6">
                  <c:v>#N/A</c:v>
                </c:pt>
                <c:pt idx="7">
                  <c:v>-244</c:v>
                </c:pt>
                <c:pt idx="8">
                  <c:v>#N/A</c:v>
                </c:pt>
                <c:pt idx="9">
                  <c:v>#N/A</c:v>
                </c:pt>
                <c:pt idx="10">
                  <c:v>-147</c:v>
                </c:pt>
                <c:pt idx="11">
                  <c:v>#N/A</c:v>
                </c:pt>
                <c:pt idx="12">
                  <c:v>#N/A</c:v>
                </c:pt>
                <c:pt idx="13">
                  <c:v>-15</c:v>
                </c:pt>
                <c:pt idx="14">
                  <c:v>#N/A</c:v>
                </c:pt>
              </c:numCache>
            </c:numRef>
          </c:val>
          <c:smooth val="0"/>
          <c:extLst>
            <c:ext xmlns:c16="http://schemas.microsoft.com/office/drawing/2014/chart" uri="{C3380CC4-5D6E-409C-BE32-E72D297353CC}">
              <c16:uniqueId val="{00000008-5361-4055-92A3-DB3BCADB0B3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27974</c:v>
                </c:pt>
                <c:pt idx="5">
                  <c:v>26769</c:v>
                </c:pt>
                <c:pt idx="8">
                  <c:v>25575</c:v>
                </c:pt>
                <c:pt idx="11">
                  <c:v>25383</c:v>
                </c:pt>
                <c:pt idx="14">
                  <c:v>24213</c:v>
                </c:pt>
              </c:numCache>
            </c:numRef>
          </c:val>
          <c:extLst>
            <c:ext xmlns:c16="http://schemas.microsoft.com/office/drawing/2014/chart" uri="{C3380CC4-5D6E-409C-BE32-E72D297353CC}">
              <c16:uniqueId val="{00000000-767E-4182-8D9F-9A075EF4B1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14674</c:v>
                </c:pt>
                <c:pt idx="5">
                  <c:v>14801</c:v>
                </c:pt>
                <c:pt idx="8">
                  <c:v>13804</c:v>
                </c:pt>
                <c:pt idx="11">
                  <c:v>12028</c:v>
                </c:pt>
                <c:pt idx="14">
                  <c:v>8910</c:v>
                </c:pt>
              </c:numCache>
            </c:numRef>
          </c:val>
          <c:extLst>
            <c:ext xmlns:c16="http://schemas.microsoft.com/office/drawing/2014/chart" uri="{C3380CC4-5D6E-409C-BE32-E72D297353CC}">
              <c16:uniqueId val="{00000001-767E-4182-8D9F-9A075EF4B1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14854</c:v>
                </c:pt>
                <c:pt idx="5">
                  <c:v>15289</c:v>
                </c:pt>
                <c:pt idx="8">
                  <c:v>16445</c:v>
                </c:pt>
                <c:pt idx="11">
                  <c:v>18000</c:v>
                </c:pt>
                <c:pt idx="14">
                  <c:v>16499</c:v>
                </c:pt>
              </c:numCache>
            </c:numRef>
          </c:val>
          <c:extLst>
            <c:ext xmlns:c16="http://schemas.microsoft.com/office/drawing/2014/chart" uri="{C3380CC4-5D6E-409C-BE32-E72D297353CC}">
              <c16:uniqueId val="{00000002-767E-4182-8D9F-9A075EF4B1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7E-4182-8D9F-9A075EF4B1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7E-4182-8D9F-9A075EF4B1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13</c:v>
                </c:pt>
                <c:pt idx="3">
                  <c:v>14</c:v>
                </c:pt>
                <c:pt idx="6">
                  <c:v>20</c:v>
                </c:pt>
                <c:pt idx="9">
                  <c:v>0</c:v>
                </c:pt>
                <c:pt idx="12">
                  <c:v>0</c:v>
                </c:pt>
              </c:numCache>
            </c:numRef>
          </c:val>
          <c:extLst>
            <c:ext xmlns:c16="http://schemas.microsoft.com/office/drawing/2014/chart" uri="{C3380CC4-5D6E-409C-BE32-E72D297353CC}">
              <c16:uniqueId val="{00000005-767E-4182-8D9F-9A075EF4B1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4233</c:v>
                </c:pt>
                <c:pt idx="3">
                  <c:v>4411</c:v>
                </c:pt>
                <c:pt idx="6">
                  <c:v>4445</c:v>
                </c:pt>
                <c:pt idx="9">
                  <c:v>4300</c:v>
                </c:pt>
                <c:pt idx="12">
                  <c:v>4296</c:v>
                </c:pt>
              </c:numCache>
            </c:numRef>
          </c:val>
          <c:extLst>
            <c:ext xmlns:c16="http://schemas.microsoft.com/office/drawing/2014/chart" uri="{C3380CC4-5D6E-409C-BE32-E72D297353CC}">
              <c16:uniqueId val="{00000006-767E-4182-8D9F-9A075EF4B1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67E-4182-8D9F-9A075EF4B1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17950</c:v>
                </c:pt>
                <c:pt idx="3">
                  <c:v>16398</c:v>
                </c:pt>
                <c:pt idx="6">
                  <c:v>15625</c:v>
                </c:pt>
                <c:pt idx="9">
                  <c:v>14644</c:v>
                </c:pt>
                <c:pt idx="12">
                  <c:v>13118</c:v>
                </c:pt>
              </c:numCache>
            </c:numRef>
          </c:val>
          <c:extLst>
            <c:ext xmlns:c16="http://schemas.microsoft.com/office/drawing/2014/chart" uri="{C3380CC4-5D6E-409C-BE32-E72D297353CC}">
              <c16:uniqueId val="{00000008-767E-4182-8D9F-9A075EF4B1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531</c:v>
                </c:pt>
                <c:pt idx="3">
                  <c:v>467</c:v>
                </c:pt>
                <c:pt idx="6">
                  <c:v>407</c:v>
                </c:pt>
                <c:pt idx="9">
                  <c:v>346</c:v>
                </c:pt>
                <c:pt idx="12">
                  <c:v>286</c:v>
                </c:pt>
              </c:numCache>
            </c:numRef>
          </c:val>
          <c:extLst>
            <c:ext xmlns:c16="http://schemas.microsoft.com/office/drawing/2014/chart" uri="{C3380CC4-5D6E-409C-BE32-E72D297353CC}">
              <c16:uniqueId val="{00000009-767E-4182-8D9F-9A075EF4B1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18531</c:v>
                </c:pt>
                <c:pt idx="3">
                  <c:v>17888</c:v>
                </c:pt>
                <c:pt idx="6">
                  <c:v>17715</c:v>
                </c:pt>
                <c:pt idx="9">
                  <c:v>19791</c:v>
                </c:pt>
                <c:pt idx="12">
                  <c:v>20420</c:v>
                </c:pt>
              </c:numCache>
            </c:numRef>
          </c:val>
          <c:extLst>
            <c:ext xmlns:c16="http://schemas.microsoft.com/office/drawing/2014/chart" uri="{C3380CC4-5D6E-409C-BE32-E72D297353CC}">
              <c16:uniqueId val="{0000000A-767E-4182-8D9F-9A075EF4B10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67E-4182-8D9F-9A075EF4B10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6069</c:v>
                </c:pt>
                <c:pt idx="1">
                  <c:v>7522</c:v>
                </c:pt>
                <c:pt idx="2">
                  <c:v>7397</c:v>
                </c:pt>
              </c:numCache>
            </c:numRef>
          </c:val>
          <c:extLst>
            <c:ext xmlns:c16="http://schemas.microsoft.com/office/drawing/2014/chart" uri="{C3380CC4-5D6E-409C-BE32-E72D297353CC}">
              <c16:uniqueId val="{00000000-32E7-4A73-BA09-BBA966FA8B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3063</c:v>
                </c:pt>
                <c:pt idx="1">
                  <c:v>1637</c:v>
                </c:pt>
                <c:pt idx="2">
                  <c:v>1637</c:v>
                </c:pt>
              </c:numCache>
            </c:numRef>
          </c:val>
          <c:extLst>
            <c:ext xmlns:c16="http://schemas.microsoft.com/office/drawing/2014/chart" uri="{C3380CC4-5D6E-409C-BE32-E72D297353CC}">
              <c16:uniqueId val="{00000001-32E7-4A73-BA09-BBA966FA8B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5263</c:v>
                </c:pt>
                <c:pt idx="1">
                  <c:v>5276</c:v>
                </c:pt>
                <c:pt idx="2">
                  <c:v>5292</c:v>
                </c:pt>
              </c:numCache>
            </c:numRef>
          </c:val>
          <c:extLst>
            <c:ext xmlns:c16="http://schemas.microsoft.com/office/drawing/2014/chart" uri="{C3380CC4-5D6E-409C-BE32-E72D297353CC}">
              <c16:uniqueId val="{00000002-32E7-4A73-BA09-BBA966FA8B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年度の実質公債費比率は、単年度△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％、三か年平均△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％となった。千里丘駅西地区再開発事業等の都市計画事業の拡大により、特定財源が減少したことで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短期的には早期健全化基準の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ることは考えられないが、産業都市である本市の特徴から、景気の動向により法人税等の収入が大幅に増減する等、自助努力の及ばない要因で標準財政規模が増減することを勘案すると、中長期的な視点に立って、今後も適正な公債管理に努め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該当なし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年度の将来負担比率は一般会計等に係る地方債の現在高が増加する一方、充当可能基金等の充当可能財源が減少していることで</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25.5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ポイント悪化し△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64.9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PFI</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事業に係る債務負担行為が生じたことから、債務負担行為に基づく支出予定額が大幅に増加している。　</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早期健全化基準の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350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％を大きく下回っており、今後も基準値を超える見込みはないものの、企業債を含め新規市債の発行には留意していく必要がある。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大阪府摂津市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新型コロナウイルス感染症対策商品券発行事業の実施により、財政調整基金を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億円取り崩した。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決算剰余金の一部等を財政調整基金に</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7,500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万円を積立てたこと等により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2,500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万円の減少となった。</a:t>
          </a:r>
          <a:endPar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aseline="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財政調整基金の減少と、その他特定目的基金の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1,600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万円の増加により、基金残高全体では前年度から１億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900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万円の減少となっている。</a:t>
          </a:r>
        </a:p>
        <a:p>
          <a:pPr eaLnBrk="1" fontAlgn="auto" latinLnBrk="0" hangingPunct="1"/>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今後も、扶助費が増加する見込みであり、また施設の維持補修費も増加していくことから、計画的な財政運営を図り、基金の減少を抑制するよう努める。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公共施設整備基金：公共施設の整備に要する財源を確保するため設置。</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環境基金：環境に関する施策の推進に資するため設置。</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国際交流基金：国際交流の推進と国際理解を深めることを目的とする諸事業の財源のため設置。</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緑化基金：緑豊かな潤いのある街づくりを推進するため設置。</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災害対策基金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災害予防及び災害応急対策並びに被災地への支援活動に関する事業を実施するため設置。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公共施設整備基金：銀行預金利息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199,500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円を積み立てたことで増加した。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環境基金：温暖化対策事業や環境教育学習事業の実施に伴い、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万円取り崩した一方、資源ごみの売却収入等を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万円積み立てたことにより、残高は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万円増加した。</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公共施設整備基金：今後、公共施設等の維持補修が増加する見込みであり、それに伴い取り崩しも増加する見込みである。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環境基金：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CO2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削減あるいは自然エネルギーの利用促進に関する補助制度等を検討しており、実施となった場合は基金を活用する見込みである。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年度新型コロナウイルス感染症対策商品券発行事業の実施により、財政調整基金を</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億円取り崩した。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決算剰余金の一部等を財政調整基金に</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7,500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万円を積立てたこと等により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2,500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万円の減少となった。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事業内容の精査を行い、基金の取り崩しを抑制するとともに、今後も継続して繰越金の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を積み立てる。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利子分</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435,282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円の積立を行った。</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今後も将来の償還の財源として基金を活用していく。</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86,457
84,791
14.87
43,782,657
42,936,807
-29,658
20,244,725
20,419,921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0.14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年度の単年度財政力指数は、令和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0.02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ポイント減少し、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か年平均である財政力指数は前年度から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0.02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ポイント減少の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0.95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となり、類似団体内平均値を上回っている。類似団体内平均値を上回る要因は、市内に多くの企業を有しており、法人税割の収入が類似団体よりも多いことなどが挙げられる。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産業都市である本市は景気の影響を受けやすいため、今後も引き続き徴収業務の強化等財政基盤の強化を図り、安定した財政運営に努める。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128058</xdr:rowOff>
    </xdr:from>
    <xdr:to>
      <xdr:col>23</xdr:col>
      <xdr:colOff>133350</xdr:colOff>
      <xdr:row>38</xdr:row>
      <xdr:rowOff>168275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64315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87842</xdr:rowOff>
    </xdr:from>
    <xdr:to>
      <xdr:col>19</xdr:col>
      <xdr:colOff>133350</xdr:colOff>
      <xdr:row>38</xdr:row>
      <xdr:rowOff>128058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6029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38</xdr:row>
      <xdr:rowOff>87842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67733</xdr:rowOff>
    </xdr:from>
    <xdr:to>
      <xdr:col>11</xdr:col>
      <xdr:colOff>31750</xdr:colOff>
      <xdr:row>38</xdr:row>
      <xdr:rowOff>67733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117475</xdr:rowOff>
    </xdr:from>
    <xdr:to>
      <xdr:col>23</xdr:col>
      <xdr:colOff>184150</xdr:colOff>
      <xdr:row>39</xdr:row>
      <xdr:rowOff>47625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134002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77258</xdr:rowOff>
    </xdr:from>
    <xdr:to>
      <xdr:col>19</xdr:col>
      <xdr:colOff>184150</xdr:colOff>
      <xdr:row>39</xdr:row>
      <xdr:rowOff>7408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17585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6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37042</xdr:rowOff>
    </xdr:from>
    <xdr:to>
      <xdr:col>15</xdr:col>
      <xdr:colOff>133350</xdr:colOff>
      <xdr:row>38</xdr:row>
      <xdr:rowOff>138642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148819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16933</xdr:rowOff>
    </xdr:from>
    <xdr:to>
      <xdr:col>11</xdr:col>
      <xdr:colOff>82550</xdr:colOff>
      <xdr:row>38</xdr:row>
      <xdr:rowOff>118533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128710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16933</xdr:rowOff>
    </xdr:from>
    <xdr:to>
      <xdr:col>7</xdr:col>
      <xdr:colOff>31750</xdr:colOff>
      <xdr:row>38</xdr:row>
      <xdr:rowOff>118533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128710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決算において、市税や地方交付税が増加となったものの臨時財政対策債の発行額が減少したことにより、分母の一部である経常一般財源等総額は減少となった。また、分子である経常経費充当一般財源等総額は増加したため、経常収支比率は前年度比</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ポイント悪化の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93.6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物価高騰や</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超高齢化社会における社会保障関係経費等、多様な財政需要に対応するため、行財政改革による歳出引き締め等、経常経費充当一般財源等総額の抑制に努める。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64</xdr:row>
      <xdr:rowOff>111760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4326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65</xdr:row>
      <xdr:rowOff>117263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43260"/>
          <a:ext cx="889000" cy="41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117263</xdr:rowOff>
    </xdr:from>
    <xdr:to>
      <xdr:col>15</xdr:col>
      <xdr:colOff>82550</xdr:colOff>
      <xdr:row>67</xdr:row>
      <xdr:rowOff>39794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61513"/>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39794</xdr:rowOff>
    </xdr:from>
    <xdr:to>
      <xdr:col>11</xdr:col>
      <xdr:colOff>31750</xdr:colOff>
      <xdr:row>67</xdr:row>
      <xdr:rowOff>168487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526944"/>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33037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66463</xdr:rowOff>
    </xdr:from>
    <xdr:to>
      <xdr:col>15</xdr:col>
      <xdr:colOff>133350</xdr:colOff>
      <xdr:row>65</xdr:row>
      <xdr:rowOff>168063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152840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160444</xdr:rowOff>
    </xdr:from>
    <xdr:to>
      <xdr:col>11</xdr:col>
      <xdr:colOff>82550</xdr:colOff>
      <xdr:row>67</xdr:row>
      <xdr:rowOff>90594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4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75371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56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117687</xdr:rowOff>
    </xdr:from>
    <xdr:to>
      <xdr:col>7</xdr:col>
      <xdr:colOff>31750</xdr:colOff>
      <xdr:row>68</xdr:row>
      <xdr:rowOff>47837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60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32614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69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本市における人件費、物件費の特徴は、給食・ごみ収集業務を単独で行っているため、類似団体内平均値に比して多額となる傾向にある。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年度においては、前年度より増加して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いるが、府内平均値は下回る状況となっている。令</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年度より運営開始予定のごみ処理業務の広域化を始め、職員の適正配置等による人件費の適正化や業務の見直しを行うことにより、経費の効率化に努めていく。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93845</xdr:rowOff>
    </xdr:from>
    <xdr:to>
      <xdr:col>23</xdr:col>
      <xdr:colOff>133350</xdr:colOff>
      <xdr:row>83</xdr:row>
      <xdr:rowOff>153735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24195"/>
          <a:ext cx="838200" cy="5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166869</xdr:rowOff>
    </xdr:from>
    <xdr:to>
      <xdr:col>19</xdr:col>
      <xdr:colOff>133350</xdr:colOff>
      <xdr:row>83</xdr:row>
      <xdr:rowOff>93845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25769"/>
          <a:ext cx="889000" cy="9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95134</xdr:rowOff>
    </xdr:from>
    <xdr:to>
      <xdr:col>15</xdr:col>
      <xdr:colOff>82550</xdr:colOff>
      <xdr:row>82</xdr:row>
      <xdr:rowOff>166869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54034"/>
          <a:ext cx="889000" cy="7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142357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58961</xdr:rowOff>
    </xdr:from>
    <xdr:to>
      <xdr:col>11</xdr:col>
      <xdr:colOff>31750</xdr:colOff>
      <xdr:row>82</xdr:row>
      <xdr:rowOff>95134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17861"/>
          <a:ext cx="889000" cy="3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11789</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2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102935</xdr:rowOff>
    </xdr:from>
    <xdr:to>
      <xdr:col>23</xdr:col>
      <xdr:colOff>184150</xdr:colOff>
      <xdr:row>84</xdr:row>
      <xdr:rowOff>33085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75012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0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43045</xdr:rowOff>
    </xdr:from>
    <xdr:to>
      <xdr:col>19</xdr:col>
      <xdr:colOff>184150</xdr:colOff>
      <xdr:row>83</xdr:row>
      <xdr:rowOff>144645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129422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5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116069</xdr:rowOff>
    </xdr:from>
    <xdr:to>
      <xdr:col>15</xdr:col>
      <xdr:colOff>133350</xdr:colOff>
      <xdr:row>83</xdr:row>
      <xdr:rowOff>46219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7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30996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261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44334</xdr:rowOff>
    </xdr:from>
    <xdr:to>
      <xdr:col>11</xdr:col>
      <xdr:colOff>82550</xdr:colOff>
      <xdr:row>82</xdr:row>
      <xdr:rowOff>145934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0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130711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8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8161</xdr:rowOff>
    </xdr:from>
    <xdr:to>
      <xdr:col>7</xdr:col>
      <xdr:colOff>31750</xdr:colOff>
      <xdr:row>82</xdr:row>
      <xdr:rowOff>109761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6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94538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5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11</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年度に普通昇給の</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12</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ヶ月延伸、平成</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14</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17</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年度には職員の独自給料カット（管理職</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％、一般職員</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％）、平成</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19</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年度からは高齢層職員昇給抑制を行い給与の適正化に努めてきた。また、平成</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25</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年度において、国家公務員の給与減額に準じた給与削減を実施した。令和</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年度においては職種区分間の人事異動の影響により</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1.2</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ポイント悪化</a:t>
          </a:r>
          <a:r>
            <a:rPr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a:t>
          </a:r>
          <a:r>
            <a:rPr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100.1</a:t>
          </a:r>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今後とも、国家公務員準拠、人事院勧告の尊重を基本とし、適正な給与水準を維持していく。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88</xdr:row>
      <xdr:rowOff>51707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32479"/>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16329</xdr:rowOff>
    </xdr:from>
    <xdr:to>
      <xdr:col>77</xdr:col>
      <xdr:colOff>44450</xdr:colOff>
      <xdr:row>87</xdr:row>
      <xdr:rowOff>33564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9324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87</xdr:row>
      <xdr:rowOff>33564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8980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87</xdr:row>
      <xdr:rowOff>33564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8980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907</xdr:rowOff>
    </xdr:from>
    <xdr:to>
      <xdr:col>81</xdr:col>
      <xdr:colOff>95250</xdr:colOff>
      <xdr:row>88</xdr:row>
      <xdr:rowOff>102507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144434</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6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本市においては、消防・給食・ごみ収集などを単独直営で行ってきたことや、保育行政の充実に取り組むため保育士等が加配となっていたことで、職員数は大阪府平均を上回っていた。平成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年度から実施した「摂津市第四次行財政改革実施計画」では職員数の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660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人体制に取り組み、事務職員は退職者の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割補充、現業職員は不補充を原則として取り組んできた。また、平成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年度から実施している「摂津市第五次行財政改革実施計画」において、定員管理の方針に基づき、民間保育所等民営化や窓口業務委託等により職員数の適正管理を行っている。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年度では人口</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人当たりの職員数が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6.58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人と類似団体内平均値に比べ</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0.04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となった。今後も組織運営力を高め、効率的な執行体制を確立し、職員数の適正化に努める。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12806</xdr:rowOff>
    </xdr:from>
    <xdr:to>
      <xdr:col>81</xdr:col>
      <xdr:colOff>44450</xdr:colOff>
      <xdr:row>61</xdr:row>
      <xdr:rowOff>51012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71256"/>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12806</xdr:rowOff>
    </xdr:from>
    <xdr:to>
      <xdr:col>77</xdr:col>
      <xdr:colOff>44450</xdr:colOff>
      <xdr:row>61</xdr:row>
      <xdr:rowOff>12806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712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168169</xdr:rowOff>
    </xdr:from>
    <xdr:to>
      <xdr:col>72</xdr:col>
      <xdr:colOff>203200</xdr:colOff>
      <xdr:row>61</xdr:row>
      <xdr:rowOff>12806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45516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168169</xdr:rowOff>
    </xdr:from>
    <xdr:to>
      <xdr:col>68</xdr:col>
      <xdr:colOff>152400</xdr:colOff>
      <xdr:row>61</xdr:row>
      <xdr:rowOff>4763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455169"/>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57696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7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212</xdr:rowOff>
    </xdr:from>
    <xdr:to>
      <xdr:col>81</xdr:col>
      <xdr:colOff>95250</xdr:colOff>
      <xdr:row>61</xdr:row>
      <xdr:rowOff>101812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143739</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3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133456</xdr:rowOff>
    </xdr:from>
    <xdr:to>
      <xdr:col>77</xdr:col>
      <xdr:colOff>95250</xdr:colOff>
      <xdr:row>61</xdr:row>
      <xdr:rowOff>63606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73783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89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133456</xdr:rowOff>
    </xdr:from>
    <xdr:to>
      <xdr:col>73</xdr:col>
      <xdr:colOff>44450</xdr:colOff>
      <xdr:row>61</xdr:row>
      <xdr:rowOff>63606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48383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50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117369</xdr:rowOff>
    </xdr:from>
    <xdr:to>
      <xdr:col>68</xdr:col>
      <xdr:colOff>203200</xdr:colOff>
      <xdr:row>61</xdr:row>
      <xdr:rowOff>47519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4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125413</xdr:rowOff>
    </xdr:from>
    <xdr:to>
      <xdr:col>64</xdr:col>
      <xdr:colOff>152400</xdr:colOff>
      <xdr:row>61</xdr:row>
      <xdr:rowOff>55563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40340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新規市債発行が増加した結果、実質公債費比率の算定の対象となる元利償還金が増加しており、令和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年度比</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ポイント悪化の△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千里丘駅西地区再開発事業や阪急京都線連続立体交差事業、千里丘小学校校舎建設事業などの大規模事業が計画されている中で、将来にわたっての負担を平準化する観点から新規市債発行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に留意し</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、公営企業会計の経営健全化に努める。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134620</xdr:rowOff>
    </xdr:from>
    <xdr:to>
      <xdr:col>81</xdr:col>
      <xdr:colOff>44450</xdr:colOff>
      <xdr:row>38</xdr:row>
      <xdr:rowOff>11430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4782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134620</xdr:rowOff>
    </xdr:from>
    <xdr:to>
      <xdr:col>77</xdr:col>
      <xdr:colOff>44450</xdr:colOff>
      <xdr:row>38</xdr:row>
      <xdr:rowOff>11430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4782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11430</xdr:rowOff>
    </xdr:from>
    <xdr:to>
      <xdr:col>72</xdr:col>
      <xdr:colOff>203200</xdr:colOff>
      <xdr:row>38</xdr:row>
      <xdr:rowOff>83820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5265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39</xdr:row>
      <xdr:rowOff>49106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59892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132080</xdr:rowOff>
    </xdr:from>
    <xdr:to>
      <xdr:col>81</xdr:col>
      <xdr:colOff>95250</xdr:colOff>
      <xdr:row>38</xdr:row>
      <xdr:rowOff>62230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148607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83820</xdr:rowOff>
    </xdr:from>
    <xdr:to>
      <xdr:col>77</xdr:col>
      <xdr:colOff>95250</xdr:colOff>
      <xdr:row>38</xdr:row>
      <xdr:rowOff>13970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24147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19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132080</xdr:rowOff>
    </xdr:from>
    <xdr:to>
      <xdr:col>73</xdr:col>
      <xdr:colOff>44450</xdr:colOff>
      <xdr:row>38</xdr:row>
      <xdr:rowOff>62230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72407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169756</xdr:rowOff>
    </xdr:from>
    <xdr:to>
      <xdr:col>64</xdr:col>
      <xdr:colOff>152400</xdr:colOff>
      <xdr:row>39</xdr:row>
      <xdr:rowOff>99906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110083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地方債現在高の増加により将来負担額が令和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25.5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ポイント増加の△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64.9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％となった。将来負担比率は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％を下回り、類似団体内平均値を下回る水準を維持している。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今後も公債費等義務的経費の削減を中心とする行財政改革を進め、財政の健全化に努める。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86,457
84,791
14.87
43,782,657
42,936,807
-29,658
20,244,725
20,419,921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0.14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年度は共済組合負担金等の増加により、令和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ポイント増加したが、前年度と同様に類似団体内平均値を上回ることとなった。職員数及び給与制度の適正化に取り組んでいく。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85090</xdr:rowOff>
    </xdr:from>
    <xdr:to>
      <xdr:col>24</xdr:col>
      <xdr:colOff>25400</xdr:colOff>
      <xdr:row>37</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287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38</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287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38</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968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37</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2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22860</xdr:rowOff>
    </xdr:from>
    <xdr:to>
      <xdr:col>15</xdr:col>
      <xdr:colOff>149225</xdr:colOff>
      <xdr:row>38</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109237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ごみ処理委託料の増加や、業務の民間委託範囲拡大を推進してきたことにより、類似団体内平均値を上回る数値となっている。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今後も、令和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年度より運営開始予定のごみ処理業務の広域化を始め、給食業務の委託範囲精査、臨時職員等の雇用適正化を図っていく。</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90424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7594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72136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759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72136</xdr:rowOff>
    </xdr:from>
    <xdr:to>
      <xdr:col>73</xdr:col>
      <xdr:colOff>180975</xdr:colOff>
      <xdr:row>20</xdr:row>
      <xdr:rowOff>3556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15823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110998</xdr:rowOff>
    </xdr:from>
    <xdr:to>
      <xdr:col>69</xdr:col>
      <xdr:colOff>92075</xdr:colOff>
      <xdr:row>20</xdr:row>
      <xdr:rowOff>3556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3685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39624</xdr:rowOff>
    </xdr:from>
    <xdr:to>
      <xdr:col>82</xdr:col>
      <xdr:colOff>158750</xdr:colOff>
      <xdr:row>18</xdr:row>
      <xdr:rowOff>141224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11701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21336</xdr:rowOff>
    </xdr:from>
    <xdr:to>
      <xdr:col>74</xdr:col>
      <xdr:colOff>31750</xdr:colOff>
      <xdr:row>18</xdr:row>
      <xdr:rowOff>122936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107713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124206</xdr:rowOff>
    </xdr:from>
    <xdr:to>
      <xdr:col>69</xdr:col>
      <xdr:colOff>142875</xdr:colOff>
      <xdr:row>20</xdr:row>
      <xdr:rowOff>54356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39133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46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60198</xdr:rowOff>
    </xdr:from>
    <xdr:to>
      <xdr:col>65</xdr:col>
      <xdr:colOff>53975</xdr:colOff>
      <xdr:row>19</xdr:row>
      <xdr:rowOff>161798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3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146575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40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障害福祉関係経費や児童福祉関係経費等が増加したことにより、令和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15.7</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となった。扶助費全体では、依然類似団体内平均値を上回っている。今後も扶助費の増加は、高い水準で推移することが見込まれるため、事業の見直し等、適切な財政運営に努める。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92710</xdr:rowOff>
    </xdr:from>
    <xdr:to>
      <xdr:col>24</xdr:col>
      <xdr:colOff>25400</xdr:colOff>
      <xdr:row>57</xdr:row>
      <xdr:rowOff>123190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865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92710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282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58</xdr:row>
      <xdr:rowOff>104140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2820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161290</xdr:rowOff>
    </xdr:from>
    <xdr:to>
      <xdr:col>11</xdr:col>
      <xdr:colOff>9525</xdr:colOff>
      <xdr:row>58</xdr:row>
      <xdr:rowOff>104140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33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72390</xdr:rowOff>
    </xdr:from>
    <xdr:to>
      <xdr:col>24</xdr:col>
      <xdr:colOff>76200</xdr:colOff>
      <xdr:row>58</xdr:row>
      <xdr:rowOff>2540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44467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41910</xdr:rowOff>
    </xdr:from>
    <xdr:to>
      <xdr:col>20</xdr:col>
      <xdr:colOff>38100</xdr:colOff>
      <xdr:row>57</xdr:row>
      <xdr:rowOff>143510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128287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53340</xdr:rowOff>
    </xdr:from>
    <xdr:to>
      <xdr:col>11</xdr:col>
      <xdr:colOff>60325</xdr:colOff>
      <xdr:row>58</xdr:row>
      <xdr:rowOff>154940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平成元年度より公共下水道の整備を急激に推進した結果、下水道事業会計における公営企業債償還財源に充てる繰出金が多額に上っている。公営企業債の発行について、平成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年度から元金償還金以内の発行に努めており、新規の発行を抑制している。平成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年度からは企業会計へ移行しており、経営効率化による繰出金の抑制を図る。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146050</xdr:rowOff>
    </xdr:from>
    <xdr:to>
      <xdr:col>82</xdr:col>
      <xdr:colOff>107950</xdr:colOff>
      <xdr:row>58</xdr:row>
      <xdr:rowOff>12700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91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59</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18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114300</xdr:rowOff>
    </xdr:from>
    <xdr:to>
      <xdr:col>73</xdr:col>
      <xdr:colOff>180975</xdr:colOff>
      <xdr:row>59</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058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38100</xdr:rowOff>
    </xdr:from>
    <xdr:to>
      <xdr:col>69</xdr:col>
      <xdr:colOff>92075</xdr:colOff>
      <xdr:row>58</xdr:row>
      <xdr:rowOff>114300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982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63500</xdr:rowOff>
    </xdr:from>
    <xdr:to>
      <xdr:col>69</xdr:col>
      <xdr:colOff>142875</xdr:colOff>
      <xdr:row>58</xdr:row>
      <xdr:rowOff>165100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年度は、障害福祉関係経費や児童福祉関係経費等の費用が増加したため、令和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ポイント増加したが、前年度と同様に類似団体平均値を下回った。今後も補助金等の見直しを図り、抑制に努める。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30988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1894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1894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99568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58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117856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71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35052</xdr:rowOff>
    </xdr:from>
    <xdr:to>
      <xdr:col>74</xdr:col>
      <xdr:colOff>31750</xdr:colOff>
      <xdr:row>36</xdr:row>
      <xdr:rowOff>136652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146829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ポイント減少した。</a:t>
          </a:r>
          <a:b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今後も引き続き、千里丘駅西地区再開発事業や阪急京都線連続立体交差事業、千里丘小学校校舎建設事業などの大規模事業が計画されている中で、建設事業を精査し、</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将来の財政負担のバランスを考慮し、新規市債の発行を検討する必要がある。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129286</xdr:rowOff>
    </xdr:from>
    <xdr:to>
      <xdr:col>24</xdr:col>
      <xdr:colOff>25400</xdr:colOff>
      <xdr:row>75</xdr:row>
      <xdr:rowOff>133858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880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133858</xdr:rowOff>
    </xdr:from>
    <xdr:to>
      <xdr:col>19</xdr:col>
      <xdr:colOff>187325</xdr:colOff>
      <xdr:row>75</xdr:row>
      <xdr:rowOff>165863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926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75</xdr:row>
      <xdr:rowOff>165863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200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136144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20039"/>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83058</xdr:rowOff>
    </xdr:from>
    <xdr:to>
      <xdr:col>20</xdr:col>
      <xdr:colOff>38100</xdr:colOff>
      <xdr:row>76</xdr:row>
      <xdr:rowOff>13208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23385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115062</xdr:rowOff>
    </xdr:from>
    <xdr:to>
      <xdr:col>15</xdr:col>
      <xdr:colOff>149225</xdr:colOff>
      <xdr:row>76</xdr:row>
      <xdr:rowOff>45213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55389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ポイント増加した。障害福祉サービス経費等、扶助費の増額や業務委託の拡大等、物件費の増額の影響により、類似団体内平均値を上回る</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84.8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％となっている。今後も、より一層の行財政改革を推進し、経常経費充当一般財源等の削減に努める。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167005</xdr:rowOff>
    </xdr:from>
    <xdr:to>
      <xdr:col>82</xdr:col>
      <xdr:colOff>107950</xdr:colOff>
      <xdr:row>79</xdr:row>
      <xdr:rowOff>1270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368655"/>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167005</xdr:rowOff>
    </xdr:from>
    <xdr:to>
      <xdr:col>78</xdr:col>
      <xdr:colOff>69850</xdr:colOff>
      <xdr:row>79</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36865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81280</xdr:rowOff>
    </xdr:from>
    <xdr:to>
      <xdr:col>73</xdr:col>
      <xdr:colOff>180975</xdr:colOff>
      <xdr:row>80</xdr:row>
      <xdr:rowOff>104139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625830"/>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12700</xdr:rowOff>
    </xdr:from>
    <xdr:to>
      <xdr:col>69</xdr:col>
      <xdr:colOff>92075</xdr:colOff>
      <xdr:row>80</xdr:row>
      <xdr:rowOff>104139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7287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116205</xdr:rowOff>
    </xdr:from>
    <xdr:to>
      <xdr:col>78</xdr:col>
      <xdr:colOff>120650</xdr:colOff>
      <xdr:row>78</xdr:row>
      <xdr:rowOff>46355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31132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404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30480</xdr:rowOff>
    </xdr:from>
    <xdr:to>
      <xdr:col>74</xdr:col>
      <xdr:colOff>31750</xdr:colOff>
      <xdr:row>79</xdr:row>
      <xdr:rowOff>132080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116857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53339</xdr:rowOff>
    </xdr:from>
    <xdr:to>
      <xdr:col>69</xdr:col>
      <xdr:colOff>142875</xdr:colOff>
      <xdr:row>80</xdr:row>
      <xdr:rowOff>154939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139716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133350</xdr:rowOff>
    </xdr:from>
    <xdr:to>
      <xdr:col>65</xdr:col>
      <xdr:colOff>53975</xdr:colOff>
      <xdr:row>80</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48277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58182</xdr:rowOff>
    </xdr:from>
    <xdr:to>
      <xdr:col>29</xdr:col>
      <xdr:colOff>127000</xdr:colOff>
      <xdr:row>18</xdr:row>
      <xdr:rowOff>92358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191907"/>
          <a:ext cx="647700" cy="3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92358</xdr:rowOff>
    </xdr:from>
    <xdr:to>
      <xdr:col>26</xdr:col>
      <xdr:colOff>50800</xdr:colOff>
      <xdr:row>18</xdr:row>
      <xdr:rowOff>98715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226083"/>
          <a:ext cx="698500" cy="6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98715</xdr:rowOff>
    </xdr:from>
    <xdr:to>
      <xdr:col>22</xdr:col>
      <xdr:colOff>114300</xdr:colOff>
      <xdr:row>18</xdr:row>
      <xdr:rowOff>151651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232440"/>
          <a:ext cx="698500" cy="52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151651</xdr:rowOff>
    </xdr:from>
    <xdr:to>
      <xdr:col>18</xdr:col>
      <xdr:colOff>177800</xdr:colOff>
      <xdr:row>18</xdr:row>
      <xdr:rowOff>157409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285376"/>
          <a:ext cx="698500" cy="5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7382</xdr:rowOff>
    </xdr:from>
    <xdr:to>
      <xdr:col>29</xdr:col>
      <xdr:colOff>177800</xdr:colOff>
      <xdr:row>18</xdr:row>
      <xdr:rowOff>108982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141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150909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11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41558</xdr:rowOff>
    </xdr:from>
    <xdr:to>
      <xdr:col>26</xdr:col>
      <xdr:colOff>101600</xdr:colOff>
      <xdr:row>18</xdr:row>
      <xdr:rowOff>143158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175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127935</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26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47915</xdr:rowOff>
    </xdr:from>
    <xdr:to>
      <xdr:col>22</xdr:col>
      <xdr:colOff>165100</xdr:colOff>
      <xdr:row>18</xdr:row>
      <xdr:rowOff>149516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816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134293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6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100851</xdr:rowOff>
    </xdr:from>
    <xdr:to>
      <xdr:col>19</xdr:col>
      <xdr:colOff>38100</xdr:colOff>
      <xdr:row>19</xdr:row>
      <xdr:rowOff>31000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23457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15778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32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106609</xdr:rowOff>
    </xdr:from>
    <xdr:to>
      <xdr:col>15</xdr:col>
      <xdr:colOff>101600</xdr:colOff>
      <xdr:row>19</xdr:row>
      <xdr:rowOff>36759</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240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21536</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32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165046</xdr:rowOff>
    </xdr:from>
    <xdr:to>
      <xdr:col>29</xdr:col>
      <xdr:colOff>127000</xdr:colOff>
      <xdr:row>37</xdr:row>
      <xdr:rowOff>214750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7289746"/>
          <a:ext cx="647700" cy="49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214750</xdr:rowOff>
    </xdr:from>
    <xdr:to>
      <xdr:col>26</xdr:col>
      <xdr:colOff>50800</xdr:colOff>
      <xdr:row>37</xdr:row>
      <xdr:rowOff>250836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7339450"/>
          <a:ext cx="698500" cy="36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250836</xdr:rowOff>
    </xdr:from>
    <xdr:to>
      <xdr:col>22</xdr:col>
      <xdr:colOff>114300</xdr:colOff>
      <xdr:row>37</xdr:row>
      <xdr:rowOff>276799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7375536"/>
          <a:ext cx="698500" cy="25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89019</xdr:rowOff>
    </xdr:from>
    <xdr:to>
      <xdr:col>18</xdr:col>
      <xdr:colOff>177800</xdr:colOff>
      <xdr:row>37</xdr:row>
      <xdr:rowOff>276799</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7213719"/>
          <a:ext cx="698500" cy="187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114246</xdr:rowOff>
    </xdr:from>
    <xdr:to>
      <xdr:col>29</xdr:col>
      <xdr:colOff>177800</xdr:colOff>
      <xdr:row>37</xdr:row>
      <xdr:rowOff>215846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7238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86323</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721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163950</xdr:rowOff>
    </xdr:from>
    <xdr:to>
      <xdr:col>26</xdr:col>
      <xdr:colOff>101600</xdr:colOff>
      <xdr:row>37</xdr:row>
      <xdr:rowOff>265550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288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250327</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3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200036</xdr:rowOff>
    </xdr:from>
    <xdr:to>
      <xdr:col>22</xdr:col>
      <xdr:colOff>165100</xdr:colOff>
      <xdr:row>37</xdr:row>
      <xdr:rowOff>301636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324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286413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4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225999</xdr:rowOff>
    </xdr:from>
    <xdr:to>
      <xdr:col>19</xdr:col>
      <xdr:colOff>38100</xdr:colOff>
      <xdr:row>37</xdr:row>
      <xdr:rowOff>327599</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350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312376</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43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38219</xdr:rowOff>
    </xdr:from>
    <xdr:to>
      <xdr:col>15</xdr:col>
      <xdr:colOff>101600</xdr:colOff>
      <xdr:row>37</xdr:row>
      <xdr:rowOff>139819</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162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124596</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24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86,457
84,791
14.87
43,782,657
42,936,807
-29,658
20,244,725
20,419,921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0.14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119869</xdr:rowOff>
    </xdr:from>
    <xdr:to>
      <xdr:col>24</xdr:col>
      <xdr:colOff>63500</xdr:colOff>
      <xdr:row>35</xdr:row>
      <xdr:rowOff>161951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20619"/>
          <a:ext cx="838200" cy="4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161951</xdr:rowOff>
    </xdr:from>
    <xdr:to>
      <xdr:col>19</xdr:col>
      <xdr:colOff>177800</xdr:colOff>
      <xdr:row>36</xdr:row>
      <xdr:rowOff>6159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62701"/>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6159</xdr:rowOff>
    </xdr:from>
    <xdr:to>
      <xdr:col>15</xdr:col>
      <xdr:colOff>50800</xdr:colOff>
      <xdr:row>37</xdr:row>
      <xdr:rowOff>45860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78359"/>
          <a:ext cx="889000" cy="21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156595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16789</xdr:rowOff>
    </xdr:from>
    <xdr:to>
      <xdr:col>10</xdr:col>
      <xdr:colOff>114300</xdr:colOff>
      <xdr:row>37</xdr:row>
      <xdr:rowOff>45860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60439"/>
          <a:ext cx="88900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69069</xdr:rowOff>
    </xdr:from>
    <xdr:to>
      <xdr:col>24</xdr:col>
      <xdr:colOff>114300</xdr:colOff>
      <xdr:row>35</xdr:row>
      <xdr:rowOff>170669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6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91946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2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111151</xdr:rowOff>
    </xdr:from>
    <xdr:to>
      <xdr:col>20</xdr:col>
      <xdr:colOff>38100</xdr:colOff>
      <xdr:row>36</xdr:row>
      <xdr:rowOff>41301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1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57828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8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126809</xdr:rowOff>
    </xdr:from>
    <xdr:to>
      <xdr:col>15</xdr:col>
      <xdr:colOff>101600</xdr:colOff>
      <xdr:row>36</xdr:row>
      <xdr:rowOff>56959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2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73486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0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166510</xdr:rowOff>
    </xdr:from>
    <xdr:to>
      <xdr:col>10</xdr:col>
      <xdr:colOff>165100</xdr:colOff>
      <xdr:row>37</xdr:row>
      <xdr:rowOff>96660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113187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137439</xdr:rowOff>
    </xdr:from>
    <xdr:to>
      <xdr:col>6</xdr:col>
      <xdr:colOff>38100</xdr:colOff>
      <xdr:row>37</xdr:row>
      <xdr:rowOff>67589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84116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163725</xdr:rowOff>
    </xdr:from>
    <xdr:to>
      <xdr:col>24</xdr:col>
      <xdr:colOff>63500</xdr:colOff>
      <xdr:row>57</xdr:row>
      <xdr:rowOff>28502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64925"/>
          <a:ext cx="838200" cy="3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28502</xdr:rowOff>
    </xdr:from>
    <xdr:to>
      <xdr:col>19</xdr:col>
      <xdr:colOff>177800</xdr:colOff>
      <xdr:row>57</xdr:row>
      <xdr:rowOff>136216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01152"/>
          <a:ext cx="889000" cy="10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62803</xdr:rowOff>
    </xdr:from>
    <xdr:to>
      <xdr:col>15</xdr:col>
      <xdr:colOff>50800</xdr:colOff>
      <xdr:row>57</xdr:row>
      <xdr:rowOff>136216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35453"/>
          <a:ext cx="889000" cy="7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62803</xdr:rowOff>
    </xdr:from>
    <xdr:to>
      <xdr:col>10</xdr:col>
      <xdr:colOff>114300</xdr:colOff>
      <xdr:row>57</xdr:row>
      <xdr:rowOff>92434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35453"/>
          <a:ext cx="889000" cy="2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112925</xdr:rowOff>
    </xdr:from>
    <xdr:to>
      <xdr:col>24</xdr:col>
      <xdr:colOff>114300</xdr:colOff>
      <xdr:row>57</xdr:row>
      <xdr:rowOff>43075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1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135802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6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149152</xdr:rowOff>
    </xdr:from>
    <xdr:to>
      <xdr:col>20</xdr:col>
      <xdr:colOff>38100</xdr:colOff>
      <xdr:row>57</xdr:row>
      <xdr:rowOff>79302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95829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2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85416</xdr:rowOff>
    </xdr:from>
    <xdr:to>
      <xdr:col>15</xdr:col>
      <xdr:colOff>101600</xdr:colOff>
      <xdr:row>58</xdr:row>
      <xdr:rowOff>15566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5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12003</xdr:rowOff>
    </xdr:from>
    <xdr:to>
      <xdr:col>10</xdr:col>
      <xdr:colOff>165100</xdr:colOff>
      <xdr:row>57</xdr:row>
      <xdr:rowOff>113603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8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130130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5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41634</xdr:rowOff>
    </xdr:from>
    <xdr:to>
      <xdr:col>6</xdr:col>
      <xdr:colOff>38100</xdr:colOff>
      <xdr:row>57</xdr:row>
      <xdr:rowOff>143234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159761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8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167132</xdr:rowOff>
    </xdr:from>
    <xdr:to>
      <xdr:col>24</xdr:col>
      <xdr:colOff>63500</xdr:colOff>
      <xdr:row>78</xdr:row>
      <xdr:rowOff>4102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68782"/>
          <a:ext cx="8382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90512</xdr:rowOff>
    </xdr:from>
    <xdr:to>
      <xdr:col>19</xdr:col>
      <xdr:colOff>177800</xdr:colOff>
      <xdr:row>77</xdr:row>
      <xdr:rowOff>167132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92162"/>
          <a:ext cx="889000" cy="7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90512</xdr:rowOff>
    </xdr:from>
    <xdr:to>
      <xdr:col>15</xdr:col>
      <xdr:colOff>50800</xdr:colOff>
      <xdr:row>77</xdr:row>
      <xdr:rowOff>131432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92162"/>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131432</xdr:rowOff>
    </xdr:from>
    <xdr:to>
      <xdr:col>10</xdr:col>
      <xdr:colOff>114300</xdr:colOff>
      <xdr:row>77</xdr:row>
      <xdr:rowOff>161683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33082"/>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116895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115904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124752</xdr:rowOff>
    </xdr:from>
    <xdr:to>
      <xdr:col>24</xdr:col>
      <xdr:colOff>114300</xdr:colOff>
      <xdr:row>78</xdr:row>
      <xdr:rowOff>54902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2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147629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7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116332</xdr:rowOff>
    </xdr:from>
    <xdr:to>
      <xdr:col>20</xdr:col>
      <xdr:colOff>38100</xdr:colOff>
      <xdr:row>78</xdr:row>
      <xdr:rowOff>46482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63009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9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39712</xdr:rowOff>
    </xdr:from>
    <xdr:to>
      <xdr:col>15</xdr:col>
      <xdr:colOff>101600</xdr:colOff>
      <xdr:row>77</xdr:row>
      <xdr:rowOff>141312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4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157839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1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80632</xdr:rowOff>
    </xdr:from>
    <xdr:to>
      <xdr:col>10</xdr:col>
      <xdr:colOff>165100</xdr:colOff>
      <xdr:row>78</xdr:row>
      <xdr:rowOff>10782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27309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5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110883</xdr:rowOff>
    </xdr:from>
    <xdr:to>
      <xdr:col>6</xdr:col>
      <xdr:colOff>38100</xdr:colOff>
      <xdr:row>78</xdr:row>
      <xdr:rowOff>41033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57560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8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57708</xdr:rowOff>
    </xdr:from>
    <xdr:to>
      <xdr:col>24</xdr:col>
      <xdr:colOff>63500</xdr:colOff>
      <xdr:row>94</xdr:row>
      <xdr:rowOff>21906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002558"/>
          <a:ext cx="838200" cy="13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57708</xdr:rowOff>
    </xdr:from>
    <xdr:to>
      <xdr:col>19</xdr:col>
      <xdr:colOff>177800</xdr:colOff>
      <xdr:row>95</xdr:row>
      <xdr:rowOff>36449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002558"/>
          <a:ext cx="889000" cy="3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36449</xdr:rowOff>
    </xdr:from>
    <xdr:to>
      <xdr:col>15</xdr:col>
      <xdr:colOff>50800</xdr:colOff>
      <xdr:row>95</xdr:row>
      <xdr:rowOff>83801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32419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83801</xdr:rowOff>
    </xdr:from>
    <xdr:to>
      <xdr:col>10</xdr:col>
      <xdr:colOff>114300</xdr:colOff>
      <xdr:row>95</xdr:row>
      <xdr:rowOff>136739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71551"/>
          <a:ext cx="889000" cy="5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142556</xdr:rowOff>
    </xdr:from>
    <xdr:to>
      <xdr:col>24</xdr:col>
      <xdr:colOff>114300</xdr:colOff>
      <xdr:row>94</xdr:row>
      <xdr:rowOff>72706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8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165433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93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6908</xdr:rowOff>
    </xdr:from>
    <xdr:to>
      <xdr:col>20</xdr:col>
      <xdr:colOff>38100</xdr:colOff>
      <xdr:row>93</xdr:row>
      <xdr:rowOff>108508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9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125035</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726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157099</xdr:rowOff>
    </xdr:from>
    <xdr:to>
      <xdr:col>15</xdr:col>
      <xdr:colOff>101600</xdr:colOff>
      <xdr:row>95</xdr:row>
      <xdr:rowOff>87249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27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103776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04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33001</xdr:rowOff>
    </xdr:from>
    <xdr:to>
      <xdr:col>10</xdr:col>
      <xdr:colOff>165100</xdr:colOff>
      <xdr:row>95</xdr:row>
      <xdr:rowOff>134601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32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151128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09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85939</xdr:rowOff>
    </xdr:from>
    <xdr:to>
      <xdr:col>6</xdr:col>
      <xdr:colOff>38100</xdr:colOff>
      <xdr:row>96</xdr:row>
      <xdr:rowOff>16089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37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32616</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14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10223</xdr:rowOff>
    </xdr:from>
    <xdr:to>
      <xdr:col>55</xdr:col>
      <xdr:colOff>0</xdr:colOff>
      <xdr:row>37</xdr:row>
      <xdr:rowOff>163144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53873"/>
          <a:ext cx="838200" cy="1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15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116192</xdr:rowOff>
    </xdr:from>
    <xdr:to>
      <xdr:col>50</xdr:col>
      <xdr:colOff>114300</xdr:colOff>
      <xdr:row>37</xdr:row>
      <xdr:rowOff>163144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259692"/>
          <a:ext cx="889000" cy="124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116192</xdr:rowOff>
    </xdr:from>
    <xdr:to>
      <xdr:col>45</xdr:col>
      <xdr:colOff>177800</xdr:colOff>
      <xdr:row>38</xdr:row>
      <xdr:rowOff>75895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259692"/>
          <a:ext cx="889000" cy="133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75895</xdr:rowOff>
    </xdr:from>
    <xdr:to>
      <xdr:col>41</xdr:col>
      <xdr:colOff>50800</xdr:colOff>
      <xdr:row>38</xdr:row>
      <xdr:rowOff>106007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90995"/>
          <a:ext cx="889000" cy="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130873</xdr:rowOff>
    </xdr:from>
    <xdr:to>
      <xdr:col>55</xdr:col>
      <xdr:colOff>50800</xdr:colOff>
      <xdr:row>37</xdr:row>
      <xdr:rowOff>61023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153750</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5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112344</xdr:rowOff>
    </xdr:from>
    <xdr:to>
      <xdr:col>50</xdr:col>
      <xdr:colOff>165100</xdr:colOff>
      <xdr:row>38</xdr:row>
      <xdr:rowOff>42494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33621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4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65392</xdr:rowOff>
    </xdr:from>
    <xdr:to>
      <xdr:col>46</xdr:col>
      <xdr:colOff>38100</xdr:colOff>
      <xdr:row>30</xdr:row>
      <xdr:rowOff>166992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20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158119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30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25095</xdr:rowOff>
    </xdr:from>
    <xdr:to>
      <xdr:col>41</xdr:col>
      <xdr:colOff>101600</xdr:colOff>
      <xdr:row>38</xdr:row>
      <xdr:rowOff>126695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117822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3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55207</xdr:rowOff>
    </xdr:from>
    <xdr:to>
      <xdr:col>36</xdr:col>
      <xdr:colOff>165100</xdr:colOff>
      <xdr:row>38</xdr:row>
      <xdr:rowOff>156807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7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147934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6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144745</xdr:rowOff>
    </xdr:from>
    <xdr:to>
      <xdr:col>55</xdr:col>
      <xdr:colOff>0</xdr:colOff>
      <xdr:row>56</xdr:row>
      <xdr:rowOff>11364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574495"/>
          <a:ext cx="838200" cy="3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11364</xdr:rowOff>
    </xdr:from>
    <xdr:to>
      <xdr:col>50</xdr:col>
      <xdr:colOff>114300</xdr:colOff>
      <xdr:row>57</xdr:row>
      <xdr:rowOff>90665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612564"/>
          <a:ext cx="889000" cy="25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90665</xdr:rowOff>
    </xdr:from>
    <xdr:to>
      <xdr:col>45</xdr:col>
      <xdr:colOff>177800</xdr:colOff>
      <xdr:row>58</xdr:row>
      <xdr:rowOff>22268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863315"/>
          <a:ext cx="889000" cy="10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22268</xdr:rowOff>
    </xdr:from>
    <xdr:to>
      <xdr:col>41</xdr:col>
      <xdr:colOff>50800</xdr:colOff>
      <xdr:row>58</xdr:row>
      <xdr:rowOff>55835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966368"/>
          <a:ext cx="889000" cy="3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93945</xdr:rowOff>
    </xdr:from>
    <xdr:to>
      <xdr:col>55</xdr:col>
      <xdr:colOff>50800</xdr:colOff>
      <xdr:row>56</xdr:row>
      <xdr:rowOff>24095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52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116822</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37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132014</xdr:rowOff>
    </xdr:from>
    <xdr:to>
      <xdr:col>50</xdr:col>
      <xdr:colOff>165100</xdr:colOff>
      <xdr:row>56</xdr:row>
      <xdr:rowOff>62164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56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78691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33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39865</xdr:rowOff>
    </xdr:from>
    <xdr:to>
      <xdr:col>46</xdr:col>
      <xdr:colOff>38100</xdr:colOff>
      <xdr:row>57</xdr:row>
      <xdr:rowOff>141465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1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132592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0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142918</xdr:rowOff>
    </xdr:from>
    <xdr:to>
      <xdr:col>41</xdr:col>
      <xdr:colOff>101600</xdr:colOff>
      <xdr:row>58</xdr:row>
      <xdr:rowOff>73068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1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64195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00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5035</xdr:rowOff>
    </xdr:from>
    <xdr:to>
      <xdr:col>36</xdr:col>
      <xdr:colOff>165100</xdr:colOff>
      <xdr:row>58</xdr:row>
      <xdr:rowOff>106635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9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97762</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04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88328</xdr:rowOff>
    </xdr:from>
    <xdr:to>
      <xdr:col>55</xdr:col>
      <xdr:colOff>0</xdr:colOff>
      <xdr:row>78</xdr:row>
      <xdr:rowOff>170574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461428"/>
          <a:ext cx="838200" cy="8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88328</xdr:rowOff>
    </xdr:from>
    <xdr:to>
      <xdr:col>50</xdr:col>
      <xdr:colOff>114300</xdr:colOff>
      <xdr:row>78</xdr:row>
      <xdr:rowOff>155181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461428"/>
          <a:ext cx="889000" cy="6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155181</xdr:rowOff>
    </xdr:from>
    <xdr:to>
      <xdr:col>45</xdr:col>
      <xdr:colOff>177800</xdr:colOff>
      <xdr:row>79</xdr:row>
      <xdr:rowOff>27890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528281"/>
          <a:ext cx="889000" cy="4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11340</xdr:rowOff>
    </xdr:from>
    <xdr:to>
      <xdr:col>41</xdr:col>
      <xdr:colOff>50800</xdr:colOff>
      <xdr:row>79</xdr:row>
      <xdr:rowOff>27890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555890"/>
          <a:ext cx="8890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119774</xdr:rowOff>
    </xdr:from>
    <xdr:to>
      <xdr:col>55</xdr:col>
      <xdr:colOff>50800</xdr:colOff>
      <xdr:row>79</xdr:row>
      <xdr:rowOff>49924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49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34701</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0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37528</xdr:rowOff>
    </xdr:from>
    <xdr:to>
      <xdr:col>50</xdr:col>
      <xdr:colOff>165100</xdr:colOff>
      <xdr:row>78</xdr:row>
      <xdr:rowOff>139128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130255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50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104381</xdr:rowOff>
    </xdr:from>
    <xdr:to>
      <xdr:col>46</xdr:col>
      <xdr:colOff>38100</xdr:colOff>
      <xdr:row>79</xdr:row>
      <xdr:rowOff>34531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47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25658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7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148540</xdr:rowOff>
    </xdr:from>
    <xdr:to>
      <xdr:col>41</xdr:col>
      <xdr:colOff>101600</xdr:colOff>
      <xdr:row>79</xdr:row>
      <xdr:rowOff>78690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69817</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61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131990</xdr:rowOff>
    </xdr:from>
    <xdr:to>
      <xdr:col>36</xdr:col>
      <xdr:colOff>165100</xdr:colOff>
      <xdr:row>79</xdr:row>
      <xdr:rowOff>62140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50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53267</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9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86170</xdr:rowOff>
    </xdr:from>
    <xdr:to>
      <xdr:col>55</xdr:col>
      <xdr:colOff>0</xdr:colOff>
      <xdr:row>97</xdr:row>
      <xdr:rowOff>91187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545370"/>
          <a:ext cx="838200" cy="1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86170</xdr:rowOff>
    </xdr:from>
    <xdr:to>
      <xdr:col>50</xdr:col>
      <xdr:colOff>114300</xdr:colOff>
      <xdr:row>97</xdr:row>
      <xdr:rowOff>153251</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545370"/>
          <a:ext cx="889000" cy="2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149453</xdr:rowOff>
    </xdr:from>
    <xdr:to>
      <xdr:col>45</xdr:col>
      <xdr:colOff>177800</xdr:colOff>
      <xdr:row>97</xdr:row>
      <xdr:rowOff>153251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780103"/>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149453</xdr:rowOff>
    </xdr:from>
    <xdr:to>
      <xdr:col>41</xdr:col>
      <xdr:colOff>50800</xdr:colOff>
      <xdr:row>98</xdr:row>
      <xdr:rowOff>72695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780103"/>
          <a:ext cx="889000" cy="9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40387</xdr:rowOff>
    </xdr:from>
    <xdr:to>
      <xdr:col>55</xdr:col>
      <xdr:colOff>50800</xdr:colOff>
      <xdr:row>97</xdr:row>
      <xdr:rowOff>141987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7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18814</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4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35370</xdr:rowOff>
    </xdr:from>
    <xdr:to>
      <xdr:col>50</xdr:col>
      <xdr:colOff>165100</xdr:colOff>
      <xdr:row>96</xdr:row>
      <xdr:rowOff>136970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4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153497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2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102451</xdr:rowOff>
    </xdr:from>
    <xdr:to>
      <xdr:col>46</xdr:col>
      <xdr:colOff>38100</xdr:colOff>
      <xdr:row>98</xdr:row>
      <xdr:rowOff>32601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73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23728</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82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98653</xdr:rowOff>
    </xdr:from>
    <xdr:to>
      <xdr:col>41</xdr:col>
      <xdr:colOff>101600</xdr:colOff>
      <xdr:row>98</xdr:row>
      <xdr:rowOff>28803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19930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82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114622</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91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132797</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47897"/>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113182</xdr:rowOff>
    </xdr:from>
    <xdr:to>
      <xdr:col>71</xdr:col>
      <xdr:colOff>177800</xdr:colOff>
      <xdr:row>38</xdr:row>
      <xdr:rowOff>132797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456832"/>
          <a:ext cx="889000" cy="19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105869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81997</xdr:rowOff>
    </xdr:from>
    <xdr:to>
      <xdr:col>72</xdr:col>
      <xdr:colOff>38100</xdr:colOff>
      <xdr:row>39</xdr:row>
      <xdr:rowOff>12147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3274</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68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4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9059</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18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93587</xdr:rowOff>
    </xdr:from>
    <xdr:to>
      <xdr:col>85</xdr:col>
      <xdr:colOff>127000</xdr:colOff>
      <xdr:row>77</xdr:row>
      <xdr:rowOff>97295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295237"/>
          <a:ext cx="8382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93587</xdr:rowOff>
    </xdr:from>
    <xdr:to>
      <xdr:col>81</xdr:col>
      <xdr:colOff>50800</xdr:colOff>
      <xdr:row>77</xdr:row>
      <xdr:rowOff>99721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95237"/>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99721</xdr:rowOff>
    </xdr:from>
    <xdr:to>
      <xdr:col>76</xdr:col>
      <xdr:colOff>114300</xdr:colOff>
      <xdr:row>77</xdr:row>
      <xdr:rowOff>106032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01371"/>
          <a:ext cx="889000" cy="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6401</xdr:rowOff>
    </xdr:from>
    <xdr:to>
      <xdr:col>71</xdr:col>
      <xdr:colOff>177800</xdr:colOff>
      <xdr:row>77</xdr:row>
      <xdr:rowOff>106032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08051"/>
          <a:ext cx="889000" cy="9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46495</xdr:rowOff>
    </xdr:from>
    <xdr:to>
      <xdr:col>85</xdr:col>
      <xdr:colOff>177800</xdr:colOff>
      <xdr:row>77</xdr:row>
      <xdr:rowOff>148095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24922</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2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42787</xdr:rowOff>
    </xdr:from>
    <xdr:to>
      <xdr:col>81</xdr:col>
      <xdr:colOff>101600</xdr:colOff>
      <xdr:row>77</xdr:row>
      <xdr:rowOff>144387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4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135514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3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48921</xdr:rowOff>
    </xdr:from>
    <xdr:to>
      <xdr:col>76</xdr:col>
      <xdr:colOff>165100</xdr:colOff>
      <xdr:row>77</xdr:row>
      <xdr:rowOff>150521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5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141648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4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55232</xdr:rowOff>
    </xdr:from>
    <xdr:to>
      <xdr:col>72</xdr:col>
      <xdr:colOff>38100</xdr:colOff>
      <xdr:row>77</xdr:row>
      <xdr:rowOff>156832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5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147959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4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127051</xdr:rowOff>
    </xdr:from>
    <xdr:to>
      <xdr:col>67</xdr:col>
      <xdr:colOff>101600</xdr:colOff>
      <xdr:row>77</xdr:row>
      <xdr:rowOff>57201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48328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4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170814</xdr:rowOff>
    </xdr:from>
    <xdr:to>
      <xdr:col>85</xdr:col>
      <xdr:colOff>127000</xdr:colOff>
      <xdr:row>99</xdr:row>
      <xdr:rowOff>419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801464"/>
          <a:ext cx="838200" cy="17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170814</xdr:rowOff>
    </xdr:from>
    <xdr:to>
      <xdr:col>81</xdr:col>
      <xdr:colOff>50800</xdr:colOff>
      <xdr:row>98</xdr:row>
      <xdr:rowOff>49797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01464"/>
          <a:ext cx="889000" cy="5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49797</xdr:rowOff>
    </xdr:from>
    <xdr:to>
      <xdr:col>76</xdr:col>
      <xdr:colOff>114300</xdr:colOff>
      <xdr:row>98</xdr:row>
      <xdr:rowOff>139306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851897"/>
          <a:ext cx="889000" cy="8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139306</xdr:rowOff>
    </xdr:from>
    <xdr:to>
      <xdr:col>71</xdr:col>
      <xdr:colOff>177800</xdr:colOff>
      <xdr:row>99</xdr:row>
      <xdr:rowOff>25615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41406"/>
          <a:ext cx="889000" cy="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121069</xdr:rowOff>
    </xdr:from>
    <xdr:to>
      <xdr:col>85</xdr:col>
      <xdr:colOff>177800</xdr:colOff>
      <xdr:row>99</xdr:row>
      <xdr:rowOff>51219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2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35996</xdr:rowOff>
    </xdr:from>
    <xdr:ext cx="469744"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3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120014</xdr:rowOff>
    </xdr:from>
    <xdr:to>
      <xdr:col>81</xdr:col>
      <xdr:colOff>101600</xdr:colOff>
      <xdr:row>98</xdr:row>
      <xdr:rowOff>50164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5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41291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84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170447</xdr:rowOff>
    </xdr:from>
    <xdr:to>
      <xdr:col>76</xdr:col>
      <xdr:colOff>165100</xdr:colOff>
      <xdr:row>98</xdr:row>
      <xdr:rowOff>100597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0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91724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89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88506</xdr:rowOff>
    </xdr:from>
    <xdr:to>
      <xdr:col>72</xdr:col>
      <xdr:colOff>38100</xdr:colOff>
      <xdr:row>99</xdr:row>
      <xdr:rowOff>18656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9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9783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146265</xdr:rowOff>
    </xdr:from>
    <xdr:to>
      <xdr:col>67</xdr:col>
      <xdr:colOff>101600</xdr:colOff>
      <xdr:row>99</xdr:row>
      <xdr:rowOff>76415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4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67542</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4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97899</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84449"/>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97899</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784449"/>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47099</xdr:rowOff>
    </xdr:from>
    <xdr:to>
      <xdr:col>112</xdr:col>
      <xdr:colOff>38100</xdr:colOff>
      <xdr:row>39</xdr:row>
      <xdr:rowOff>148699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139826</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96800</xdr:rowOff>
    </xdr:from>
    <xdr:to>
      <xdr:col>116</xdr:col>
      <xdr:colOff>63500</xdr:colOff>
      <xdr:row>58</xdr:row>
      <xdr:rowOff>127774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40900"/>
          <a:ext cx="838200" cy="3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64508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10008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96304</xdr:rowOff>
    </xdr:from>
    <xdr:to>
      <xdr:col>111</xdr:col>
      <xdr:colOff>177800</xdr:colOff>
      <xdr:row>58</xdr:row>
      <xdr:rowOff>96800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040404"/>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1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96304</xdr:rowOff>
    </xdr:from>
    <xdr:to>
      <xdr:col>107</xdr:col>
      <xdr:colOff>50800</xdr:colOff>
      <xdr:row>58</xdr:row>
      <xdr:rowOff>98819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040404"/>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152176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9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98704</xdr:rowOff>
    </xdr:from>
    <xdr:to>
      <xdr:col>102</xdr:col>
      <xdr:colOff>114300</xdr:colOff>
      <xdr:row>58</xdr:row>
      <xdr:rowOff>98819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04280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165168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164978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76974</xdr:rowOff>
    </xdr:from>
    <xdr:to>
      <xdr:col>116</xdr:col>
      <xdr:colOff>114300</xdr:colOff>
      <xdr:row>59</xdr:row>
      <xdr:rowOff>7124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2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36351</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80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46000</xdr:rowOff>
    </xdr:from>
    <xdr:to>
      <xdr:col>112</xdr:col>
      <xdr:colOff>38100</xdr:colOff>
      <xdr:row>58</xdr:row>
      <xdr:rowOff>147600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164127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76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45504</xdr:rowOff>
    </xdr:from>
    <xdr:to>
      <xdr:col>107</xdr:col>
      <xdr:colOff>101600</xdr:colOff>
      <xdr:row>58</xdr:row>
      <xdr:rowOff>147104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8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163631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76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48019</xdr:rowOff>
    </xdr:from>
    <xdr:to>
      <xdr:col>102</xdr:col>
      <xdr:colOff>165100</xdr:colOff>
      <xdr:row>58</xdr:row>
      <xdr:rowOff>149619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9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166146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76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47904</xdr:rowOff>
    </xdr:from>
    <xdr:to>
      <xdr:col>98</xdr:col>
      <xdr:colOff>38100</xdr:colOff>
      <xdr:row>58</xdr:row>
      <xdr:rowOff>149504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166031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76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97311</xdr:rowOff>
    </xdr:from>
    <xdr:to>
      <xdr:col>116</xdr:col>
      <xdr:colOff>63500</xdr:colOff>
      <xdr:row>76</xdr:row>
      <xdr:rowOff>65895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613161"/>
          <a:ext cx="838200" cy="48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97311</xdr:rowOff>
    </xdr:from>
    <xdr:to>
      <xdr:col>111</xdr:col>
      <xdr:colOff>177800</xdr:colOff>
      <xdr:row>76</xdr:row>
      <xdr:rowOff>134376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613161"/>
          <a:ext cx="889000" cy="55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134376</xdr:rowOff>
    </xdr:from>
    <xdr:to>
      <xdr:col>107</xdr:col>
      <xdr:colOff>50800</xdr:colOff>
      <xdr:row>77</xdr:row>
      <xdr:rowOff>20501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164576"/>
          <a:ext cx="889000" cy="5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170659</xdr:rowOff>
    </xdr:from>
    <xdr:to>
      <xdr:col>102</xdr:col>
      <xdr:colOff>114300</xdr:colOff>
      <xdr:row>77</xdr:row>
      <xdr:rowOff>20501</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857959"/>
          <a:ext cx="889000" cy="36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69319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15095</xdr:rowOff>
    </xdr:from>
    <xdr:to>
      <xdr:col>116</xdr:col>
      <xdr:colOff>114300</xdr:colOff>
      <xdr:row>76</xdr:row>
      <xdr:rowOff>116695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4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37972</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89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46511</xdr:rowOff>
    </xdr:from>
    <xdr:to>
      <xdr:col>112</xdr:col>
      <xdr:colOff>38100</xdr:colOff>
      <xdr:row>73</xdr:row>
      <xdr:rowOff>148111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5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164638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33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83576</xdr:rowOff>
    </xdr:from>
    <xdr:to>
      <xdr:col>107</xdr:col>
      <xdr:colOff>101600</xdr:colOff>
      <xdr:row>77</xdr:row>
      <xdr:rowOff>13726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1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4853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20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141151</xdr:rowOff>
    </xdr:from>
    <xdr:to>
      <xdr:col>102</xdr:col>
      <xdr:colOff>165100</xdr:colOff>
      <xdr:row>77</xdr:row>
      <xdr:rowOff>71301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17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62428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2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119859</xdr:rowOff>
    </xdr:from>
    <xdr:to>
      <xdr:col>98</xdr:col>
      <xdr:colOff>38100</xdr:colOff>
      <xdr:row>75</xdr:row>
      <xdr:rowOff>50009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0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66536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58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496,626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ている。前年度より子育て世帯臨時特別給付金及び非課税世帯臨時特別給付金の終了等による影響により数値が減少しており、類似団体内平均値と比較して大幅に上回っているものは扶助費、普通建設事業費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扶助費については、障害福祉サービス経費やこども医療費等の児童福祉関連経費等により類似団体内平均値を上回る数値となっている。普通建設事業費については、千里丘駅西地区再開発事業に係る移転補償費や連続立体交差事業の本格化に伴い増加となっている。</a:t>
          </a:r>
          <a:b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b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公債費については、新規市債発行を</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元金償還額以内</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に抑制してきた結果、実質公債費比率の算定の対象となる元利償還金が低減しており、類似団体内平均値を下回る数値となっている。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また、経年推移の特徴的なものとして、平成</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年度は災害復旧事業費について、大阪北部地震や台風第</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号の影響により数値が増加し、類似団体内平均値を上回っている。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大阪府摂津市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86,457
84,791
14.87
43,782,657
42,936,807
-29,658
20,244,725
20,419,921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0.14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62890</xdr:rowOff>
    </xdr:from>
    <xdr:to>
      <xdr:col>24</xdr:col>
      <xdr:colOff>63500</xdr:colOff>
      <xdr:row>35</xdr:row>
      <xdr:rowOff>111354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63640"/>
          <a:ext cx="8382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62890</xdr:rowOff>
    </xdr:from>
    <xdr:to>
      <xdr:col>19</xdr:col>
      <xdr:colOff>177800</xdr:colOff>
      <xdr:row>35</xdr:row>
      <xdr:rowOff>152959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63640"/>
          <a:ext cx="8890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127813</xdr:rowOff>
    </xdr:from>
    <xdr:to>
      <xdr:col>15</xdr:col>
      <xdr:colOff>50800</xdr:colOff>
      <xdr:row>35</xdr:row>
      <xdr:rowOff>152959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2856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76149</xdr:rowOff>
    </xdr:from>
    <xdr:to>
      <xdr:col>10</xdr:col>
      <xdr:colOff>114300</xdr:colOff>
      <xdr:row>35</xdr:row>
      <xdr:rowOff>127813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05449"/>
          <a:ext cx="889000" cy="2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60554</xdr:rowOff>
    </xdr:from>
    <xdr:to>
      <xdr:col>24</xdr:col>
      <xdr:colOff>114300</xdr:colOff>
      <xdr:row>35</xdr:row>
      <xdr:rowOff>162154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38981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3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12090</xdr:rowOff>
    </xdr:from>
    <xdr:to>
      <xdr:col>20</xdr:col>
      <xdr:colOff>38100</xdr:colOff>
      <xdr:row>35</xdr:row>
      <xdr:rowOff>113690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130217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8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102159</xdr:rowOff>
    </xdr:from>
    <xdr:to>
      <xdr:col>15</xdr:col>
      <xdr:colOff>101600</xdr:colOff>
      <xdr:row>36</xdr:row>
      <xdr:rowOff>32309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0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23436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77013</xdr:rowOff>
    </xdr:from>
    <xdr:to>
      <xdr:col>10</xdr:col>
      <xdr:colOff>165100</xdr:colOff>
      <xdr:row>36</xdr:row>
      <xdr:rowOff>7163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169740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7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25349</xdr:rowOff>
    </xdr:from>
    <xdr:to>
      <xdr:col>6</xdr:col>
      <xdr:colOff>38100</xdr:colOff>
      <xdr:row>34</xdr:row>
      <xdr:rowOff>126949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5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143476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138550</xdr:rowOff>
    </xdr:from>
    <xdr:to>
      <xdr:col>24</xdr:col>
      <xdr:colOff>63500</xdr:colOff>
      <xdr:row>57</xdr:row>
      <xdr:rowOff>69634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739750"/>
          <a:ext cx="838200" cy="10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107361</xdr:rowOff>
    </xdr:from>
    <xdr:to>
      <xdr:col>19</xdr:col>
      <xdr:colOff>177800</xdr:colOff>
      <xdr:row>56</xdr:row>
      <xdr:rowOff>138550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22761"/>
          <a:ext cx="889000" cy="71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107361</xdr:rowOff>
    </xdr:from>
    <xdr:to>
      <xdr:col>15</xdr:col>
      <xdr:colOff>50800</xdr:colOff>
      <xdr:row>57</xdr:row>
      <xdr:rowOff>57176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22761"/>
          <a:ext cx="889000" cy="80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57176</xdr:rowOff>
    </xdr:from>
    <xdr:to>
      <xdr:col>10</xdr:col>
      <xdr:colOff>114300</xdr:colOff>
      <xdr:row>57</xdr:row>
      <xdr:rowOff>71181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29826"/>
          <a:ext cx="889000" cy="1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18834</xdr:rowOff>
    </xdr:from>
    <xdr:to>
      <xdr:col>24</xdr:col>
      <xdr:colOff>114300</xdr:colOff>
      <xdr:row>57</xdr:row>
      <xdr:rowOff>120434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9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105211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0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87750</xdr:rowOff>
    </xdr:from>
    <xdr:to>
      <xdr:col>20</xdr:col>
      <xdr:colOff>38100</xdr:colOff>
      <xdr:row>57</xdr:row>
      <xdr:rowOff>17900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9027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8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56561</xdr:rowOff>
    </xdr:from>
    <xdr:to>
      <xdr:col>15</xdr:col>
      <xdr:colOff>101600</xdr:colOff>
      <xdr:row>52</xdr:row>
      <xdr:rowOff>158161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7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149288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06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6376</xdr:rowOff>
    </xdr:from>
    <xdr:to>
      <xdr:col>10</xdr:col>
      <xdr:colOff>165100</xdr:colOff>
      <xdr:row>57</xdr:row>
      <xdr:rowOff>107976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99103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20381</xdr:rowOff>
    </xdr:from>
    <xdr:to>
      <xdr:col>6</xdr:col>
      <xdr:colOff>38100</xdr:colOff>
      <xdr:row>57</xdr:row>
      <xdr:rowOff>121981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9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113108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8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162506</xdr:rowOff>
    </xdr:from>
    <xdr:to>
      <xdr:col>24</xdr:col>
      <xdr:colOff>63500</xdr:colOff>
      <xdr:row>74</xdr:row>
      <xdr:rowOff>69078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678356"/>
          <a:ext cx="838200" cy="7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162506</xdr:rowOff>
    </xdr:from>
    <xdr:to>
      <xdr:col>19</xdr:col>
      <xdr:colOff>177800</xdr:colOff>
      <xdr:row>75</xdr:row>
      <xdr:rowOff>87450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678356"/>
          <a:ext cx="889000" cy="26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87450</xdr:rowOff>
    </xdr:from>
    <xdr:to>
      <xdr:col>15</xdr:col>
      <xdr:colOff>50800</xdr:colOff>
      <xdr:row>75</xdr:row>
      <xdr:rowOff>120650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46200"/>
          <a:ext cx="889000" cy="3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120650</xdr:rowOff>
    </xdr:from>
    <xdr:to>
      <xdr:col>10</xdr:col>
      <xdr:colOff>114300</xdr:colOff>
      <xdr:row>75</xdr:row>
      <xdr:rowOff>139547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79400"/>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18278</xdr:rowOff>
    </xdr:from>
    <xdr:to>
      <xdr:col>24</xdr:col>
      <xdr:colOff>114300</xdr:colOff>
      <xdr:row>74</xdr:row>
      <xdr:rowOff>119878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0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41155</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557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111706</xdr:rowOff>
    </xdr:from>
    <xdr:to>
      <xdr:col>20</xdr:col>
      <xdr:colOff>38100</xdr:colOff>
      <xdr:row>74</xdr:row>
      <xdr:rowOff>41856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2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58383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0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36650</xdr:rowOff>
    </xdr:from>
    <xdr:to>
      <xdr:col>15</xdr:col>
      <xdr:colOff>101600</xdr:colOff>
      <xdr:row>75</xdr:row>
      <xdr:rowOff>138250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154777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67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69850</xdr:rowOff>
    </xdr:from>
    <xdr:to>
      <xdr:col>10</xdr:col>
      <xdr:colOff>165100</xdr:colOff>
      <xdr:row>76</xdr:row>
      <xdr:rowOff>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16527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03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88747</xdr:rowOff>
    </xdr:from>
    <xdr:to>
      <xdr:col>6</xdr:col>
      <xdr:colOff>38100</xdr:colOff>
      <xdr:row>76</xdr:row>
      <xdr:rowOff>18898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9474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35424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72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143478</xdr:rowOff>
    </xdr:from>
    <xdr:to>
      <xdr:col>24</xdr:col>
      <xdr:colOff>63500</xdr:colOff>
      <xdr:row>98</xdr:row>
      <xdr:rowOff>68965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74128"/>
          <a:ext cx="838200" cy="9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68965</xdr:rowOff>
    </xdr:from>
    <xdr:to>
      <xdr:col>19</xdr:col>
      <xdr:colOff>177800</xdr:colOff>
      <xdr:row>99</xdr:row>
      <xdr:rowOff>31682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71065"/>
          <a:ext cx="889000" cy="13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31682</xdr:rowOff>
    </xdr:from>
    <xdr:to>
      <xdr:col>15</xdr:col>
      <xdr:colOff>50800</xdr:colOff>
      <xdr:row>99</xdr:row>
      <xdr:rowOff>118560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005232"/>
          <a:ext cx="889000" cy="8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118560</xdr:rowOff>
    </xdr:from>
    <xdr:to>
      <xdr:col>10</xdr:col>
      <xdr:colOff>114300</xdr:colOff>
      <xdr:row>99</xdr:row>
      <xdr:rowOff>139765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092110"/>
          <a:ext cx="889000" cy="2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92678</xdr:rowOff>
    </xdr:from>
    <xdr:to>
      <xdr:col>24</xdr:col>
      <xdr:colOff>114300</xdr:colOff>
      <xdr:row>98</xdr:row>
      <xdr:rowOff>22828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2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115555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7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18165</xdr:rowOff>
    </xdr:from>
    <xdr:to>
      <xdr:col>20</xdr:col>
      <xdr:colOff>38100</xdr:colOff>
      <xdr:row>98</xdr:row>
      <xdr:rowOff>119765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2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136292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9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152332</xdr:rowOff>
    </xdr:from>
    <xdr:to>
      <xdr:col>15</xdr:col>
      <xdr:colOff>101600</xdr:colOff>
      <xdr:row>99</xdr:row>
      <xdr:rowOff>82482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5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99009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72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67760</xdr:rowOff>
    </xdr:from>
    <xdr:to>
      <xdr:col>10</xdr:col>
      <xdr:colOff>165100</xdr:colOff>
      <xdr:row>99</xdr:row>
      <xdr:rowOff>169360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4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160487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3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88965</xdr:rowOff>
    </xdr:from>
    <xdr:to>
      <xdr:col>6</xdr:col>
      <xdr:colOff>38100</xdr:colOff>
      <xdr:row>100</xdr:row>
      <xdr:rowOff>19115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10242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5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13208</xdr:rowOff>
    </xdr:from>
    <xdr:to>
      <xdr:col>55</xdr:col>
      <xdr:colOff>0</xdr:colOff>
      <xdr:row>38</xdr:row>
      <xdr:rowOff>21971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28308"/>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19304</xdr:rowOff>
    </xdr:from>
    <xdr:to>
      <xdr:col>50</xdr:col>
      <xdr:colOff>114300</xdr:colOff>
      <xdr:row>38</xdr:row>
      <xdr:rowOff>21971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3440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18161</xdr:rowOff>
    </xdr:from>
    <xdr:to>
      <xdr:col>45</xdr:col>
      <xdr:colOff>177800</xdr:colOff>
      <xdr:row>38</xdr:row>
      <xdr:rowOff>19304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3326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18161</xdr:rowOff>
    </xdr:from>
    <xdr:to>
      <xdr:col>41</xdr:col>
      <xdr:colOff>50800</xdr:colOff>
      <xdr:row>38</xdr:row>
      <xdr:rowOff>18542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3326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133858</xdr:rowOff>
    </xdr:from>
    <xdr:to>
      <xdr:col>55</xdr:col>
      <xdr:colOff>50800</xdr:colOff>
      <xdr:row>38</xdr:row>
      <xdr:rowOff>64008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7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112285</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55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142621</xdr:rowOff>
    </xdr:from>
    <xdr:to>
      <xdr:col>50</xdr:col>
      <xdr:colOff>165100</xdr:colOff>
      <xdr:row>38</xdr:row>
      <xdr:rowOff>72771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63898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78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139954</xdr:rowOff>
    </xdr:from>
    <xdr:to>
      <xdr:col>46</xdr:col>
      <xdr:colOff>38100</xdr:colOff>
      <xdr:row>38</xdr:row>
      <xdr:rowOff>70104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61231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7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138811</xdr:rowOff>
    </xdr:from>
    <xdr:to>
      <xdr:col>41</xdr:col>
      <xdr:colOff>101600</xdr:colOff>
      <xdr:row>38</xdr:row>
      <xdr:rowOff>68961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60088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75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139192</xdr:rowOff>
    </xdr:from>
    <xdr:to>
      <xdr:col>36</xdr:col>
      <xdr:colOff>165100</xdr:colOff>
      <xdr:row>38</xdr:row>
      <xdr:rowOff>69342</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60469</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10788</xdr:rowOff>
    </xdr:from>
    <xdr:to>
      <xdr:col>55</xdr:col>
      <xdr:colOff>0</xdr:colOff>
      <xdr:row>59</xdr:row>
      <xdr:rowOff>17037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26338"/>
          <a:ext cx="8382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14789</xdr:rowOff>
    </xdr:from>
    <xdr:to>
      <xdr:col>50</xdr:col>
      <xdr:colOff>114300</xdr:colOff>
      <xdr:row>59</xdr:row>
      <xdr:rowOff>17037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30339"/>
          <a:ext cx="8890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14789</xdr:rowOff>
    </xdr:from>
    <xdr:to>
      <xdr:col>45</xdr:col>
      <xdr:colOff>177800</xdr:colOff>
      <xdr:row>59</xdr:row>
      <xdr:rowOff>14980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3033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14980</xdr:rowOff>
    </xdr:from>
    <xdr:to>
      <xdr:col>41</xdr:col>
      <xdr:colOff>50800</xdr:colOff>
      <xdr:row>59</xdr:row>
      <xdr:rowOff>19304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30530"/>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131438</xdr:rowOff>
    </xdr:from>
    <xdr:to>
      <xdr:col>55</xdr:col>
      <xdr:colOff>50800</xdr:colOff>
      <xdr:row>59</xdr:row>
      <xdr:rowOff>61588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7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46365</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9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137687</xdr:rowOff>
    </xdr:from>
    <xdr:to>
      <xdr:col>50</xdr:col>
      <xdr:colOff>165100</xdr:colOff>
      <xdr:row>59</xdr:row>
      <xdr:rowOff>67837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8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58964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7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135439</xdr:rowOff>
    </xdr:from>
    <xdr:to>
      <xdr:col>46</xdr:col>
      <xdr:colOff>38100</xdr:colOff>
      <xdr:row>59</xdr:row>
      <xdr:rowOff>65589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7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56716</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7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135630</xdr:rowOff>
    </xdr:from>
    <xdr:to>
      <xdr:col>41</xdr:col>
      <xdr:colOff>101600</xdr:colOff>
      <xdr:row>59</xdr:row>
      <xdr:rowOff>65780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56907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7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139954</xdr:rowOff>
    </xdr:from>
    <xdr:to>
      <xdr:col>36</xdr:col>
      <xdr:colOff>165100</xdr:colOff>
      <xdr:row>59</xdr:row>
      <xdr:rowOff>70104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8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61231</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7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110020</xdr:rowOff>
    </xdr:from>
    <xdr:to>
      <xdr:col>55</xdr:col>
      <xdr:colOff>0</xdr:colOff>
      <xdr:row>77</xdr:row>
      <xdr:rowOff>116573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68770"/>
          <a:ext cx="838200" cy="3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11037</xdr:rowOff>
    </xdr:from>
    <xdr:to>
      <xdr:col>50</xdr:col>
      <xdr:colOff>114300</xdr:colOff>
      <xdr:row>77</xdr:row>
      <xdr:rowOff>116573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12687"/>
          <a:ext cx="889000" cy="10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11037</xdr:rowOff>
    </xdr:from>
    <xdr:to>
      <xdr:col>45</xdr:col>
      <xdr:colOff>177800</xdr:colOff>
      <xdr:row>77</xdr:row>
      <xdr:rowOff>55194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12687"/>
          <a:ext cx="8890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55194</xdr:rowOff>
    </xdr:from>
    <xdr:to>
      <xdr:col>41</xdr:col>
      <xdr:colOff>50800</xdr:colOff>
      <xdr:row>77</xdr:row>
      <xdr:rowOff>164503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256844"/>
          <a:ext cx="889000" cy="10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161434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36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59220</xdr:rowOff>
    </xdr:from>
    <xdr:to>
      <xdr:col>55</xdr:col>
      <xdr:colOff>50800</xdr:colOff>
      <xdr:row>75</xdr:row>
      <xdr:rowOff>160821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9179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82097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65773</xdr:rowOff>
    </xdr:from>
    <xdr:to>
      <xdr:col>50</xdr:col>
      <xdr:colOff>165100</xdr:colOff>
      <xdr:row>77</xdr:row>
      <xdr:rowOff>167373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6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158500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3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131687</xdr:rowOff>
    </xdr:from>
    <xdr:to>
      <xdr:col>46</xdr:col>
      <xdr:colOff>38100</xdr:colOff>
      <xdr:row>77</xdr:row>
      <xdr:rowOff>61837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52964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2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4394</xdr:rowOff>
    </xdr:from>
    <xdr:to>
      <xdr:col>41</xdr:col>
      <xdr:colOff>101600</xdr:colOff>
      <xdr:row>77</xdr:row>
      <xdr:rowOff>105994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122521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29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113703</xdr:rowOff>
    </xdr:from>
    <xdr:to>
      <xdr:col>36</xdr:col>
      <xdr:colOff>165100</xdr:colOff>
      <xdr:row>78</xdr:row>
      <xdr:rowOff>43853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1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34980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0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139733</xdr:rowOff>
    </xdr:from>
    <xdr:to>
      <xdr:col>55</xdr:col>
      <xdr:colOff>0</xdr:colOff>
      <xdr:row>92</xdr:row>
      <xdr:rowOff>151293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5913133"/>
          <a:ext cx="838200" cy="1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151293</xdr:rowOff>
    </xdr:from>
    <xdr:to>
      <xdr:col>50</xdr:col>
      <xdr:colOff>114300</xdr:colOff>
      <xdr:row>96</xdr:row>
      <xdr:rowOff>13464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5924693"/>
          <a:ext cx="889000" cy="54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151109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78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13464</xdr:rowOff>
    </xdr:from>
    <xdr:to>
      <xdr:col>45</xdr:col>
      <xdr:colOff>177800</xdr:colOff>
      <xdr:row>97</xdr:row>
      <xdr:rowOff>75561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472664"/>
          <a:ext cx="889000" cy="23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8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48946</xdr:rowOff>
    </xdr:from>
    <xdr:to>
      <xdr:col>41</xdr:col>
      <xdr:colOff>50800</xdr:colOff>
      <xdr:row>97</xdr:row>
      <xdr:rowOff>75561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508146"/>
          <a:ext cx="889000" cy="19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81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88933</xdr:rowOff>
    </xdr:from>
    <xdr:to>
      <xdr:col>55</xdr:col>
      <xdr:colOff>50800</xdr:colOff>
      <xdr:row>93</xdr:row>
      <xdr:rowOff>19083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586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111810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71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100493</xdr:rowOff>
    </xdr:from>
    <xdr:to>
      <xdr:col>50</xdr:col>
      <xdr:colOff>165100</xdr:colOff>
      <xdr:row>93</xdr:row>
      <xdr:rowOff>30643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587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47170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134114</xdr:rowOff>
    </xdr:from>
    <xdr:to>
      <xdr:col>46</xdr:col>
      <xdr:colOff>38100</xdr:colOff>
      <xdr:row>96</xdr:row>
      <xdr:rowOff>64264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80791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19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24761</xdr:rowOff>
    </xdr:from>
    <xdr:to>
      <xdr:col>41</xdr:col>
      <xdr:colOff>101600</xdr:colOff>
      <xdr:row>97</xdr:row>
      <xdr:rowOff>126361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5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142888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4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169596</xdr:rowOff>
    </xdr:from>
    <xdr:to>
      <xdr:col>36</xdr:col>
      <xdr:colOff>165100</xdr:colOff>
      <xdr:row>96</xdr:row>
      <xdr:rowOff>99746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4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116273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23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128407</xdr:rowOff>
    </xdr:from>
    <xdr:to>
      <xdr:col>85</xdr:col>
      <xdr:colOff>127000</xdr:colOff>
      <xdr:row>38</xdr:row>
      <xdr:rowOff>26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72057"/>
          <a:ext cx="838200" cy="4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xdr:rowOff>
    </xdr:from>
    <xdr:to>
      <xdr:col>81</xdr:col>
      <xdr:colOff>50800</xdr:colOff>
      <xdr:row>38</xdr:row>
      <xdr:rowOff>41677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515126"/>
          <a:ext cx="889000" cy="4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12324</xdr:rowOff>
    </xdr:from>
    <xdr:to>
      <xdr:col>76</xdr:col>
      <xdr:colOff>114300</xdr:colOff>
      <xdr:row>38</xdr:row>
      <xdr:rowOff>41677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527424"/>
          <a:ext cx="889000" cy="2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12324</xdr:rowOff>
    </xdr:from>
    <xdr:to>
      <xdr:col>71</xdr:col>
      <xdr:colOff>177800</xdr:colOff>
      <xdr:row>38</xdr:row>
      <xdr:rowOff>85385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27424"/>
          <a:ext cx="889000" cy="7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77607</xdr:rowOff>
    </xdr:from>
    <xdr:to>
      <xdr:col>85</xdr:col>
      <xdr:colOff>177800</xdr:colOff>
      <xdr:row>38</xdr:row>
      <xdr:rowOff>7758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212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56034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9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120676</xdr:rowOff>
    </xdr:from>
    <xdr:to>
      <xdr:col>81</xdr:col>
      <xdr:colOff>101600</xdr:colOff>
      <xdr:row>38</xdr:row>
      <xdr:rowOff>50826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41953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5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162327</xdr:rowOff>
    </xdr:from>
    <xdr:to>
      <xdr:col>76</xdr:col>
      <xdr:colOff>165100</xdr:colOff>
      <xdr:row>38</xdr:row>
      <xdr:rowOff>92477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83604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9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132974</xdr:rowOff>
    </xdr:from>
    <xdr:to>
      <xdr:col>72</xdr:col>
      <xdr:colOff>38100</xdr:colOff>
      <xdr:row>38</xdr:row>
      <xdr:rowOff>63124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54251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6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34585</xdr:rowOff>
    </xdr:from>
    <xdr:to>
      <xdr:col>67</xdr:col>
      <xdr:colOff>101600</xdr:colOff>
      <xdr:row>38</xdr:row>
      <xdr:rowOff>136185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4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127312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4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78092</xdr:rowOff>
    </xdr:from>
    <xdr:to>
      <xdr:col>85</xdr:col>
      <xdr:colOff>127000</xdr:colOff>
      <xdr:row>57</xdr:row>
      <xdr:rowOff>31839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507842"/>
          <a:ext cx="838200" cy="29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78092</xdr:rowOff>
    </xdr:from>
    <xdr:to>
      <xdr:col>81</xdr:col>
      <xdr:colOff>50800</xdr:colOff>
      <xdr:row>56</xdr:row>
      <xdr:rowOff>71558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507842"/>
          <a:ext cx="889000" cy="16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71558</xdr:rowOff>
    </xdr:from>
    <xdr:to>
      <xdr:col>76</xdr:col>
      <xdr:colOff>114300</xdr:colOff>
      <xdr:row>56</xdr:row>
      <xdr:rowOff>147130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72758"/>
          <a:ext cx="889000" cy="7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147130</xdr:rowOff>
    </xdr:from>
    <xdr:to>
      <xdr:col>71</xdr:col>
      <xdr:colOff>177800</xdr:colOff>
      <xdr:row>57</xdr:row>
      <xdr:rowOff>141033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48330"/>
          <a:ext cx="889000" cy="16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152489</xdr:rowOff>
    </xdr:from>
    <xdr:to>
      <xdr:col>85</xdr:col>
      <xdr:colOff>177800</xdr:colOff>
      <xdr:row>57</xdr:row>
      <xdr:rowOff>82639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130916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27292</xdr:rowOff>
    </xdr:from>
    <xdr:to>
      <xdr:col>81</xdr:col>
      <xdr:colOff>101600</xdr:colOff>
      <xdr:row>55</xdr:row>
      <xdr:rowOff>128892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4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145419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23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20758</xdr:rowOff>
    </xdr:from>
    <xdr:to>
      <xdr:col>76</xdr:col>
      <xdr:colOff>165100</xdr:colOff>
      <xdr:row>56</xdr:row>
      <xdr:rowOff>122358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113485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1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96330</xdr:rowOff>
    </xdr:from>
    <xdr:to>
      <xdr:col>72</xdr:col>
      <xdr:colOff>38100</xdr:colOff>
      <xdr:row>57</xdr:row>
      <xdr:rowOff>26480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9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17607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9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90233</xdr:rowOff>
    </xdr:from>
    <xdr:to>
      <xdr:col>67</xdr:col>
      <xdr:colOff>101600</xdr:colOff>
      <xdr:row>58</xdr:row>
      <xdr:rowOff>20383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6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11510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5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132797</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05897"/>
          <a:ext cx="889000" cy="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113182</xdr:rowOff>
    </xdr:from>
    <xdr:to>
      <xdr:col>71</xdr:col>
      <xdr:colOff>177800</xdr:colOff>
      <xdr:row>78</xdr:row>
      <xdr:rowOff>132797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314832"/>
          <a:ext cx="889000" cy="19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105549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81997</xdr:rowOff>
    </xdr:from>
    <xdr:to>
      <xdr:col>72</xdr:col>
      <xdr:colOff>38100</xdr:colOff>
      <xdr:row>79</xdr:row>
      <xdr:rowOff>12147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3274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47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62382</xdr:rowOff>
    </xdr:from>
    <xdr:to>
      <xdr:col>67</xdr:col>
      <xdr:colOff>101600</xdr:colOff>
      <xdr:row>77</xdr:row>
      <xdr:rowOff>163982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2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9059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03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93587</xdr:rowOff>
    </xdr:from>
    <xdr:to>
      <xdr:col>85</xdr:col>
      <xdr:colOff>127000</xdr:colOff>
      <xdr:row>97</xdr:row>
      <xdr:rowOff>97295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724237"/>
          <a:ext cx="8382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93587</xdr:rowOff>
    </xdr:from>
    <xdr:to>
      <xdr:col>81</xdr:col>
      <xdr:colOff>50800</xdr:colOff>
      <xdr:row>97</xdr:row>
      <xdr:rowOff>99721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724237"/>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99721</xdr:rowOff>
    </xdr:from>
    <xdr:to>
      <xdr:col>76</xdr:col>
      <xdr:colOff>114300</xdr:colOff>
      <xdr:row>97</xdr:row>
      <xdr:rowOff>106032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730371"/>
          <a:ext cx="889000" cy="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6401</xdr:rowOff>
    </xdr:from>
    <xdr:to>
      <xdr:col>71</xdr:col>
      <xdr:colOff>177800</xdr:colOff>
      <xdr:row>97</xdr:row>
      <xdr:rowOff>106032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637051"/>
          <a:ext cx="889000" cy="99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46495</xdr:rowOff>
    </xdr:from>
    <xdr:to>
      <xdr:col>85</xdr:col>
      <xdr:colOff>177800</xdr:colOff>
      <xdr:row>97</xdr:row>
      <xdr:rowOff>148095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24922</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5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42787</xdr:rowOff>
    </xdr:from>
    <xdr:to>
      <xdr:col>81</xdr:col>
      <xdr:colOff>101600</xdr:colOff>
      <xdr:row>97</xdr:row>
      <xdr:rowOff>144387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135514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76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48921</xdr:rowOff>
    </xdr:from>
    <xdr:to>
      <xdr:col>76</xdr:col>
      <xdr:colOff>165100</xdr:colOff>
      <xdr:row>97</xdr:row>
      <xdr:rowOff>150521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141648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7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55232</xdr:rowOff>
    </xdr:from>
    <xdr:to>
      <xdr:col>72</xdr:col>
      <xdr:colOff>38100</xdr:colOff>
      <xdr:row>97</xdr:row>
      <xdr:rowOff>156832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147959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7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127051</xdr:rowOff>
    </xdr:from>
    <xdr:to>
      <xdr:col>67</xdr:col>
      <xdr:colOff>101600</xdr:colOff>
      <xdr:row>97</xdr:row>
      <xdr:rowOff>57201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48328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67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類似団体内平均値と比較して一人当たりコストが高い状況となっているもののうち、民生費、商工費、衛生費、土木費が主なものとして挙げられる。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民生費の住民一人当たりコストは、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209,268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円となっており、こども医療費等児童福祉関連経費や、障害福祉サービス経費等の扶助費の影響により類似団体内平均値を上回る数値となっている。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商工費の住民一人当たりコストは、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16,279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円となっており、新型コロナウイルス感染症対策商品券発行事業により類似団体平均値を上回る</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数値</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衛生費の住民一人当たりコストは、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57,403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円となっており、茨木市との広域処理施設負担金の増により令和元年度より増加している。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土木費の住民一人当たりコストは、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90,998</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円となっており、阪急京都線連続立体交差事業や千里丘駅西地区まちづくり事業の大規模事業の影響により類似団体内平均値を上回る数値となっている。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いずれの項目においても、扶助費、補助費、建設事業費が主な要因となっているため、事業実施の精査や財源確保、給付の適正化等、効率的な財政運営が必要である。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産業都市として発展してきた本市において、標準財政規模のうち市税収入が大きな割合を占めているが、企業収益に依存するため、景気変動に左右されやすい。平成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年度は、財政調整基金の取り崩しや、平成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年度の実質単年度収支の赤字など、財政状況が悪化していたが、令和元年度から令和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年度においては財政調整金の積立や実質単年度収支も黒字となるなど改善している。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年度決算は収入見込み誤りにより、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2,966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万円の実質収支の赤字となった。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安定した財政運営を行うため、財政調整基金を積立て、行政需要に対応できるように一定の基金残高の維持に努めている。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大阪府摂津市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年度の連結実質赤字比率では、国民健康保険特別会計をはじめ、他の会計も黒字となったこと等から、比率は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％を下回った（△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連結実質赤字比率の早期健全化基準（</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17.47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％）は大きく下回っているものの、基金や市債に過度に依存することなく、継続的な財政改革を図り、健全な財政運営に努めていく。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43782657</v>
      </c>
      <c r="BO4" s="371"/>
      <c r="BP4" s="371"/>
      <c r="BQ4" s="371"/>
      <c r="BR4" s="371"/>
      <c r="BS4" s="371"/>
      <c r="BT4" s="371"/>
      <c r="BU4" s="372"/>
      <c r="BV4" s="370">
        <v>45401657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-0.1</v>
      </c>
      <c r="CU4" s="377"/>
      <c r="CV4" s="377"/>
      <c r="CW4" s="377"/>
      <c r="CX4" s="377"/>
      <c r="CY4" s="377"/>
      <c r="CZ4" s="377"/>
      <c r="DA4" s="378"/>
      <c r="DB4" s="376">
        <v>2.6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42936807</v>
      </c>
      <c r="BO5" s="408"/>
      <c r="BP5" s="408"/>
      <c r="BQ5" s="408"/>
      <c r="BR5" s="408"/>
      <c r="BS5" s="408"/>
      <c r="BT5" s="408"/>
      <c r="BU5" s="409"/>
      <c r="BV5" s="407">
        <v>44750128</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93.6</v>
      </c>
      <c r="CU5" s="405"/>
      <c r="CV5" s="405"/>
      <c r="CW5" s="405"/>
      <c r="CX5" s="405"/>
      <c r="CY5" s="405"/>
      <c r="CZ5" s="405"/>
      <c r="DA5" s="406"/>
      <c r="DB5" s="404">
        <v>90.6</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845850</v>
      </c>
      <c r="BO6" s="408"/>
      <c r="BP6" s="408"/>
      <c r="BQ6" s="408"/>
      <c r="BR6" s="408"/>
      <c r="BS6" s="408"/>
      <c r="BT6" s="408"/>
      <c r="BU6" s="409"/>
      <c r="BV6" s="407">
        <v>651529</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95.4</v>
      </c>
      <c r="CU6" s="445"/>
      <c r="CV6" s="445"/>
      <c r="CW6" s="445"/>
      <c r="CX6" s="445"/>
      <c r="CY6" s="445"/>
      <c r="CZ6" s="445"/>
      <c r="DA6" s="446"/>
      <c r="DB6" s="444">
        <v>96.4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875508</v>
      </c>
      <c r="BO7" s="408"/>
      <c r="BP7" s="408"/>
      <c r="BQ7" s="408"/>
      <c r="BR7" s="408"/>
      <c r="BS7" s="408"/>
      <c r="BT7" s="408"/>
      <c r="BU7" s="409"/>
      <c r="BV7" s="407">
        <v>117216</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20244725</v>
      </c>
      <c r="CU7" s="408"/>
      <c r="CV7" s="408"/>
      <c r="CW7" s="408"/>
      <c r="CX7" s="408"/>
      <c r="CY7" s="408"/>
      <c r="CZ7" s="408"/>
      <c r="DA7" s="409"/>
      <c r="DB7" s="407">
        <v>20626152</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-29658</v>
      </c>
      <c r="BO8" s="408"/>
      <c r="BP8" s="408"/>
      <c r="BQ8" s="408"/>
      <c r="BR8" s="408"/>
      <c r="BS8" s="408"/>
      <c r="BT8" s="408"/>
      <c r="BU8" s="409"/>
      <c r="BV8" s="407">
        <v>534313</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0.95</v>
      </c>
      <c r="CU8" s="448"/>
      <c r="CV8" s="448"/>
      <c r="CW8" s="448"/>
      <c r="CX8" s="448"/>
      <c r="CY8" s="448"/>
      <c r="CZ8" s="448"/>
      <c r="DA8" s="449"/>
      <c r="DB8" s="447">
        <v>0.97</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87456</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96</v>
      </c>
      <c r="AV9" s="440"/>
      <c r="AW9" s="440"/>
      <c r="AX9" s="440"/>
      <c r="AY9" s="441" t="s">
        <v>119</v>
      </c>
      <c r="AZ9" s="442"/>
      <c r="BA9" s="442"/>
      <c r="BB9" s="442"/>
      <c r="BC9" s="442"/>
      <c r="BD9" s="442"/>
      <c r="BE9" s="442"/>
      <c r="BF9" s="442"/>
      <c r="BG9" s="442"/>
      <c r="BH9" s="442"/>
      <c r="BI9" s="442"/>
      <c r="BJ9" s="442"/>
      <c r="BK9" s="442"/>
      <c r="BL9" s="442"/>
      <c r="BM9" s="443"/>
      <c r="BN9" s="407">
        <v>-563971</v>
      </c>
      <c r="BO9" s="408"/>
      <c r="BP9" s="408"/>
      <c r="BQ9" s="408"/>
      <c r="BR9" s="408"/>
      <c r="BS9" s="408"/>
      <c r="BT9" s="408"/>
      <c r="BU9" s="409"/>
      <c r="BV9" s="407">
        <v>215514</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7.4</v>
      </c>
      <c r="CU9" s="405"/>
      <c r="CV9" s="405"/>
      <c r="CW9" s="405"/>
      <c r="CX9" s="405"/>
      <c r="CY9" s="405"/>
      <c r="CZ9" s="405"/>
      <c r="DA9" s="406"/>
      <c r="DB9" s="404">
        <v>7.3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85007</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274912</v>
      </c>
      <c r="BO10" s="408"/>
      <c r="BP10" s="408"/>
      <c r="BQ10" s="408"/>
      <c r="BR10" s="408"/>
      <c r="BS10" s="408"/>
      <c r="BT10" s="408"/>
      <c r="BU10" s="409"/>
      <c r="BV10" s="407">
        <v>1452891</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96</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v>0.14000000000000001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86457</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400000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84791</v>
      </c>
      <c r="S13" s="492"/>
      <c r="T13" s="492"/>
      <c r="U13" s="492"/>
      <c r="V13" s="493"/>
      <c r="W13" s="423" t="s">
        <v>141</v>
      </c>
      <c r="X13" s="424"/>
      <c r="Y13" s="424"/>
      <c r="Z13" s="424"/>
      <c r="AA13" s="424"/>
      <c r="AB13" s="414"/>
      <c r="AC13" s="458">
        <v>106</v>
      </c>
      <c r="AD13" s="459"/>
      <c r="AE13" s="459"/>
      <c r="AF13" s="459"/>
      <c r="AG13" s="501"/>
      <c r="AH13" s="458">
        <v>113</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-689059</v>
      </c>
      <c r="BO13" s="408"/>
      <c r="BP13" s="408"/>
      <c r="BQ13" s="408"/>
      <c r="BR13" s="408"/>
      <c r="BS13" s="408"/>
      <c r="BT13" s="408"/>
      <c r="BU13" s="409"/>
      <c r="BV13" s="407">
        <v>1668405</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-0.7</v>
      </c>
      <c r="CU13" s="405"/>
      <c r="CV13" s="405"/>
      <c r="CW13" s="405"/>
      <c r="CX13" s="405"/>
      <c r="CY13" s="405"/>
      <c r="CZ13" s="405"/>
      <c r="DA13" s="406"/>
      <c r="DB13" s="404">
        <v>-1.3</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86689</v>
      </c>
      <c r="S14" s="492"/>
      <c r="T14" s="492"/>
      <c r="U14" s="492"/>
      <c r="V14" s="493"/>
      <c r="W14" s="397"/>
      <c r="X14" s="398"/>
      <c r="Y14" s="398"/>
      <c r="Z14" s="398"/>
      <c r="AA14" s="398"/>
      <c r="AB14" s="387"/>
      <c r="AC14" s="494">
        <v>0.3</v>
      </c>
      <c r="AD14" s="495"/>
      <c r="AE14" s="495"/>
      <c r="AF14" s="495"/>
      <c r="AG14" s="496"/>
      <c r="AH14" s="494">
        <v>0.3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148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85128</v>
      </c>
      <c r="S15" s="492"/>
      <c r="T15" s="492"/>
      <c r="U15" s="492"/>
      <c r="V15" s="493"/>
      <c r="W15" s="423" t="s">
        <v>150</v>
      </c>
      <c r="X15" s="424"/>
      <c r="Y15" s="424"/>
      <c r="Z15" s="424"/>
      <c r="AA15" s="424"/>
      <c r="AB15" s="414"/>
      <c r="AC15" s="458">
        <v>9780</v>
      </c>
      <c r="AD15" s="459"/>
      <c r="AE15" s="459"/>
      <c r="AF15" s="459"/>
      <c r="AG15" s="501"/>
      <c r="AH15" s="458">
        <v>10551</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14495633</v>
      </c>
      <c r="BO15" s="371"/>
      <c r="BP15" s="371"/>
      <c r="BQ15" s="371"/>
      <c r="BR15" s="371"/>
      <c r="BS15" s="371"/>
      <c r="BT15" s="371"/>
      <c r="BU15" s="372"/>
      <c r="BV15" s="370">
        <v>14336829</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26.2</v>
      </c>
      <c r="AD16" s="495"/>
      <c r="AE16" s="495"/>
      <c r="AF16" s="495"/>
      <c r="AG16" s="496"/>
      <c r="AH16" s="494">
        <v>28.5</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15750974</v>
      </c>
      <c r="BO16" s="408"/>
      <c r="BP16" s="408"/>
      <c r="BQ16" s="408"/>
      <c r="BR16" s="408"/>
      <c r="BS16" s="408"/>
      <c r="BT16" s="408"/>
      <c r="BU16" s="409"/>
      <c r="BV16" s="407">
        <v>15203884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27407</v>
      </c>
      <c r="AD17" s="459"/>
      <c r="AE17" s="459"/>
      <c r="AF17" s="459"/>
      <c r="AG17" s="501"/>
      <c r="AH17" s="458">
        <v>26296</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18602748</v>
      </c>
      <c r="BO17" s="408"/>
      <c r="BP17" s="408"/>
      <c r="BQ17" s="408"/>
      <c r="BR17" s="408"/>
      <c r="BS17" s="408"/>
      <c r="BT17" s="408"/>
      <c r="BU17" s="409"/>
      <c r="BV17" s="407">
        <v>18446024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14.87</v>
      </c>
      <c r="M18" s="531"/>
      <c r="N18" s="531"/>
      <c r="O18" s="531"/>
      <c r="P18" s="531"/>
      <c r="Q18" s="531"/>
      <c r="R18" s="532"/>
      <c r="S18" s="532"/>
      <c r="T18" s="532"/>
      <c r="U18" s="532"/>
      <c r="V18" s="533"/>
      <c r="W18" s="425"/>
      <c r="X18" s="426"/>
      <c r="Y18" s="426"/>
      <c r="Z18" s="426"/>
      <c r="AA18" s="426"/>
      <c r="AB18" s="417"/>
      <c r="AC18" s="534">
        <v>73.5</v>
      </c>
      <c r="AD18" s="535"/>
      <c r="AE18" s="535"/>
      <c r="AF18" s="535"/>
      <c r="AG18" s="536"/>
      <c r="AH18" s="534">
        <v>71.099999999999994</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20356734</v>
      </c>
      <c r="BO18" s="408"/>
      <c r="BP18" s="408"/>
      <c r="BQ18" s="408"/>
      <c r="BR18" s="408"/>
      <c r="BS18" s="408"/>
      <c r="BT18" s="408"/>
      <c r="BU18" s="409"/>
      <c r="BV18" s="407">
        <v>19778165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5881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25865420</v>
      </c>
      <c r="BO19" s="408"/>
      <c r="BP19" s="408"/>
      <c r="BQ19" s="408"/>
      <c r="BR19" s="408"/>
      <c r="BS19" s="408"/>
      <c r="BT19" s="408"/>
      <c r="BU19" s="409"/>
      <c r="BV19" s="407">
        <v>26640419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40243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20419921</v>
      </c>
      <c r="BO22" s="371"/>
      <c r="BP22" s="371"/>
      <c r="BQ22" s="371"/>
      <c r="BR22" s="371"/>
      <c r="BS22" s="371"/>
      <c r="BT22" s="371"/>
      <c r="BU22" s="372"/>
      <c r="BV22" s="370">
        <v>19790985</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13478959</v>
      </c>
      <c r="BO23" s="408"/>
      <c r="BP23" s="408"/>
      <c r="BQ23" s="408"/>
      <c r="BR23" s="408"/>
      <c r="BS23" s="408"/>
      <c r="BT23" s="408"/>
      <c r="BU23" s="409"/>
      <c r="BV23" s="407">
        <v>12092654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9000</v>
      </c>
      <c r="R24" s="459"/>
      <c r="S24" s="459"/>
      <c r="T24" s="459"/>
      <c r="U24" s="459"/>
      <c r="V24" s="501"/>
      <c r="W24" s="553"/>
      <c r="X24" s="554"/>
      <c r="Y24" s="555"/>
      <c r="Z24" s="457" t="s">
        <v>175</v>
      </c>
      <c r="AA24" s="437"/>
      <c r="AB24" s="437"/>
      <c r="AC24" s="437"/>
      <c r="AD24" s="437"/>
      <c r="AE24" s="437"/>
      <c r="AF24" s="437"/>
      <c r="AG24" s="438"/>
      <c r="AH24" s="458">
        <v>552</v>
      </c>
      <c r="AI24" s="459"/>
      <c r="AJ24" s="459"/>
      <c r="AK24" s="459"/>
      <c r="AL24" s="501"/>
      <c r="AM24" s="458">
        <v>1690224</v>
      </c>
      <c r="AN24" s="459"/>
      <c r="AO24" s="459"/>
      <c r="AP24" s="459"/>
      <c r="AQ24" s="459"/>
      <c r="AR24" s="501"/>
      <c r="AS24" s="458">
        <v>3062</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13235176</v>
      </c>
      <c r="BO24" s="408"/>
      <c r="BP24" s="408"/>
      <c r="BQ24" s="408"/>
      <c r="BR24" s="408"/>
      <c r="BS24" s="408"/>
      <c r="BT24" s="408"/>
      <c r="BU24" s="409"/>
      <c r="BV24" s="407">
        <v>12218552</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2</v>
      </c>
      <c r="M25" s="459"/>
      <c r="N25" s="459"/>
      <c r="O25" s="459"/>
      <c r="P25" s="501"/>
      <c r="Q25" s="458">
        <v>7700</v>
      </c>
      <c r="R25" s="459"/>
      <c r="S25" s="459"/>
      <c r="T25" s="459"/>
      <c r="U25" s="459"/>
      <c r="V25" s="501"/>
      <c r="W25" s="553"/>
      <c r="X25" s="554"/>
      <c r="Y25" s="555"/>
      <c r="Z25" s="457" t="s">
        <v>178</v>
      </c>
      <c r="AA25" s="437"/>
      <c r="AB25" s="437"/>
      <c r="AC25" s="437"/>
      <c r="AD25" s="437"/>
      <c r="AE25" s="437"/>
      <c r="AF25" s="437"/>
      <c r="AG25" s="438"/>
      <c r="AH25" s="458">
        <v>102</v>
      </c>
      <c r="AI25" s="459"/>
      <c r="AJ25" s="459"/>
      <c r="AK25" s="459"/>
      <c r="AL25" s="501"/>
      <c r="AM25" s="458">
        <v>297228</v>
      </c>
      <c r="AN25" s="459"/>
      <c r="AO25" s="459"/>
      <c r="AP25" s="459"/>
      <c r="AQ25" s="459"/>
      <c r="AR25" s="501"/>
      <c r="AS25" s="458">
        <v>2914</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6327854</v>
      </c>
      <c r="BO25" s="371"/>
      <c r="BP25" s="371"/>
      <c r="BQ25" s="371"/>
      <c r="BR25" s="371"/>
      <c r="BS25" s="371"/>
      <c r="BT25" s="371"/>
      <c r="BU25" s="372"/>
      <c r="BV25" s="370">
        <v>7203553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7000</v>
      </c>
      <c r="R26" s="459"/>
      <c r="S26" s="459"/>
      <c r="T26" s="459"/>
      <c r="U26" s="459"/>
      <c r="V26" s="501"/>
      <c r="W26" s="553"/>
      <c r="X26" s="554"/>
      <c r="Y26" s="555"/>
      <c r="Z26" s="457" t="s">
        <v>181</v>
      </c>
      <c r="AA26" s="559"/>
      <c r="AB26" s="559"/>
      <c r="AC26" s="559"/>
      <c r="AD26" s="559"/>
      <c r="AE26" s="559"/>
      <c r="AF26" s="559"/>
      <c r="AG26" s="560"/>
      <c r="AH26" s="458">
        <v>44</v>
      </c>
      <c r="AI26" s="459"/>
      <c r="AJ26" s="459"/>
      <c r="AK26" s="459"/>
      <c r="AL26" s="501"/>
      <c r="AM26" s="458">
        <v>157828</v>
      </c>
      <c r="AN26" s="459"/>
      <c r="AO26" s="459"/>
      <c r="AP26" s="459"/>
      <c r="AQ26" s="459"/>
      <c r="AR26" s="501"/>
      <c r="AS26" s="458">
        <v>3587</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148</v>
      </c>
      <c r="BO26" s="408"/>
      <c r="BP26" s="408"/>
      <c r="BQ26" s="408"/>
      <c r="BR26" s="408"/>
      <c r="BS26" s="408"/>
      <c r="BT26" s="408"/>
      <c r="BU26" s="409"/>
      <c r="BV26" s="407" t="s">
        <v>148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6200</v>
      </c>
      <c r="R27" s="459"/>
      <c r="S27" s="459"/>
      <c r="T27" s="459"/>
      <c r="U27" s="459"/>
      <c r="V27" s="501"/>
      <c r="W27" s="553"/>
      <c r="X27" s="554"/>
      <c r="Y27" s="555"/>
      <c r="Z27" s="457" t="s">
        <v>184</v>
      </c>
      <c r="AA27" s="437"/>
      <c r="AB27" s="437"/>
      <c r="AC27" s="437"/>
      <c r="AD27" s="437"/>
      <c r="AE27" s="437"/>
      <c r="AF27" s="437"/>
      <c r="AG27" s="438"/>
      <c r="AH27" s="458">
        <v>14</v>
      </c>
      <c r="AI27" s="459"/>
      <c r="AJ27" s="459"/>
      <c r="AK27" s="459"/>
      <c r="AL27" s="501"/>
      <c r="AM27" s="458">
        <v>58100</v>
      </c>
      <c r="AN27" s="459"/>
      <c r="AO27" s="459"/>
      <c r="AP27" s="459"/>
      <c r="AQ27" s="459"/>
      <c r="AR27" s="501"/>
      <c r="AS27" s="458">
        <v>4150</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2594471</v>
      </c>
      <c r="BO27" s="527"/>
      <c r="BP27" s="527"/>
      <c r="BQ27" s="527"/>
      <c r="BR27" s="527"/>
      <c r="BS27" s="527"/>
      <c r="BT27" s="527"/>
      <c r="BU27" s="528"/>
      <c r="BV27" s="526">
        <v>2594471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5700</v>
      </c>
      <c r="R28" s="459"/>
      <c r="S28" s="459"/>
      <c r="T28" s="459"/>
      <c r="U28" s="459"/>
      <c r="V28" s="501"/>
      <c r="W28" s="553"/>
      <c r="X28" s="554"/>
      <c r="Y28" s="555"/>
      <c r="Z28" s="457" t="s">
        <v>187</v>
      </c>
      <c r="AA28" s="437"/>
      <c r="AB28" s="437"/>
      <c r="AC28" s="437"/>
      <c r="AD28" s="437"/>
      <c r="AE28" s="437"/>
      <c r="AF28" s="437"/>
      <c r="AG28" s="438"/>
      <c r="AH28" s="458">
        <v>3</v>
      </c>
      <c r="AI28" s="459"/>
      <c r="AJ28" s="459"/>
      <c r="AK28" s="459"/>
      <c r="AL28" s="501"/>
      <c r="AM28" s="458">
        <v>7416</v>
      </c>
      <c r="AN28" s="459"/>
      <c r="AO28" s="459"/>
      <c r="AP28" s="459"/>
      <c r="AQ28" s="459"/>
      <c r="AR28" s="501"/>
      <c r="AS28" s="458">
        <v>2472</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7397118</v>
      </c>
      <c r="BO28" s="371"/>
      <c r="BP28" s="371"/>
      <c r="BQ28" s="371"/>
      <c r="BR28" s="371"/>
      <c r="BS28" s="371"/>
      <c r="BT28" s="371"/>
      <c r="BU28" s="372"/>
      <c r="BV28" s="370">
        <v>7522206</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17</v>
      </c>
      <c r="M29" s="459"/>
      <c r="N29" s="459"/>
      <c r="O29" s="459"/>
      <c r="P29" s="501"/>
      <c r="Q29" s="458">
        <v>5350</v>
      </c>
      <c r="R29" s="459"/>
      <c r="S29" s="459"/>
      <c r="T29" s="459"/>
      <c r="U29" s="459"/>
      <c r="V29" s="501"/>
      <c r="W29" s="556"/>
      <c r="X29" s="557"/>
      <c r="Y29" s="558"/>
      <c r="Z29" s="457" t="s">
        <v>190</v>
      </c>
      <c r="AA29" s="437"/>
      <c r="AB29" s="437"/>
      <c r="AC29" s="437"/>
      <c r="AD29" s="437"/>
      <c r="AE29" s="437"/>
      <c r="AF29" s="437"/>
      <c r="AG29" s="438"/>
      <c r="AH29" s="458">
        <v>569</v>
      </c>
      <c r="AI29" s="459"/>
      <c r="AJ29" s="459"/>
      <c r="AK29" s="459"/>
      <c r="AL29" s="501"/>
      <c r="AM29" s="458">
        <v>1755740</v>
      </c>
      <c r="AN29" s="459"/>
      <c r="AO29" s="459"/>
      <c r="AP29" s="459"/>
      <c r="AQ29" s="459"/>
      <c r="AR29" s="501"/>
      <c r="AS29" s="458">
        <v>3086</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1637076</v>
      </c>
      <c r="BO29" s="408"/>
      <c r="BP29" s="408"/>
      <c r="BQ29" s="408"/>
      <c r="BR29" s="408"/>
      <c r="BS29" s="408"/>
      <c r="BT29" s="408"/>
      <c r="BU29" s="409"/>
      <c r="BV29" s="407">
        <v>1636641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100.1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5291756</v>
      </c>
      <c r="BO30" s="527"/>
      <c r="BP30" s="527"/>
      <c r="BQ30" s="527"/>
      <c r="BR30" s="527"/>
      <c r="BS30" s="527"/>
      <c r="BT30" s="527"/>
      <c r="BU30" s="528"/>
      <c r="BV30" s="526">
        <v>5276126</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203</v>
      </c>
      <c r="AN33" s="431"/>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199</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摂津市水道事業会計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淀川右岸水防事務組合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摂津市施設管理公社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パートタイマー等退職金共済特別会計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摂津市下水道事業会計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大阪府後期高齢者医療広域連合（一般会計）</v>
      </c>
      <c r="BZ35" s="598"/>
      <c r="CA35" s="598"/>
      <c r="CB35" s="598"/>
      <c r="CC35" s="598"/>
      <c r="CD35" s="598"/>
      <c r="CE35" s="598"/>
      <c r="CF35" s="598"/>
      <c r="CG35" s="598"/>
      <c r="CH35" s="598"/>
      <c r="CI35" s="598"/>
      <c r="CJ35" s="598"/>
      <c r="CK35" s="598"/>
      <c r="CL35" s="598"/>
      <c r="CM35" s="598"/>
      <c r="CN35" s="181"/>
      <c r="CO35" s="597">
        <f t="shared" ref="CO35:CO43" si="3">IF(CQ35="","",CO34+1)</f>
        <v>14</v>
      </c>
      <c r="CP35" s="597"/>
      <c r="CQ35" s="598" t="str">
        <f>IF('各会計、関係団体の財政状況及び健全化判断比率'!BS8="","",'各会計、関係団体の財政状況及び健全化判断比率'!BS8)</f>
        <v>摂津都市開発</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大阪府後期高齢者医療広域連合（後期高齢者医療特別会計）</v>
      </c>
      <c r="BZ36" s="598"/>
      <c r="CA36" s="598"/>
      <c r="CB36" s="598"/>
      <c r="CC36" s="598"/>
      <c r="CD36" s="598"/>
      <c r="CE36" s="598"/>
      <c r="CF36" s="598"/>
      <c r="CG36" s="598"/>
      <c r="CH36" s="598"/>
      <c r="CI36" s="598"/>
      <c r="CJ36" s="598"/>
      <c r="CK36" s="598"/>
      <c r="CL36" s="598"/>
      <c r="CM36" s="598"/>
      <c r="CN36" s="181"/>
      <c r="CO36" s="597">
        <f t="shared" si="3"/>
        <v>15</v>
      </c>
      <c r="CP36" s="597"/>
      <c r="CQ36" s="598" t="str">
        <f>IF('各会計、関係団体の財政状況及び健全化判断比率'!BS9="","",'各会計、関係団体の財政状況及び健全化判断比率'!BS9)</f>
        <v>摂津市保健センター</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大阪広域水道企業団（水道事業会計）</v>
      </c>
      <c r="BZ37" s="598"/>
      <c r="CA37" s="598"/>
      <c r="CB37" s="598"/>
      <c r="CC37" s="598"/>
      <c r="CD37" s="598"/>
      <c r="CE37" s="598"/>
      <c r="CF37" s="598"/>
      <c r="CG37" s="598"/>
      <c r="CH37" s="598"/>
      <c r="CI37" s="598"/>
      <c r="CJ37" s="598"/>
      <c r="CK37" s="598"/>
      <c r="CL37" s="598"/>
      <c r="CM37" s="598"/>
      <c r="CN37" s="181"/>
      <c r="CO37" s="597">
        <f t="shared" si="3"/>
        <v>16</v>
      </c>
      <c r="CP37" s="597"/>
      <c r="CQ37" s="598" t="str">
        <f>IF('各会計、関係団体の財政状況及び健全化判断比率'!BS10="","",'各会計、関係団体の財政状況及び健全化判断比率'!BS10)</f>
        <v>摂津市土地開発公社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大阪広域水道企業団（工業用水道事業会計）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YsxRhkVRWjIYMw7+mc2r+QDAWlNIWwhBUbbkG3ci0RBFmaHq3gn5Yk6Ytbu/vs8NeS4wIujhpImbN9b7BMHjlQ==" saltValue="ayUW+alAAy8yGim1Gbqeq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51" t="s">
        <v>576</v>
      </c>
      <c r="D34" s="1151"/>
      <c r="E34" s="1152"/>
      <c r="F34" s="32">
        <v>2.14</v>
      </c>
      <c r="G34" s="33">
        <v>1.04</v>
      </c>
      <c r="H34" s="33">
        <v>1.62</v>
      </c>
      <c r="I34" s="33">
        <v>2.59</v>
      </c>
      <c r="J34" s="34" t="s">
        <v>577</v>
      </c>
      <c r="K34" s="22"/>
      <c r="L34" s="22"/>
      <c r="M34" s="22"/>
      <c r="N34" s="22"/>
      <c r="O34" s="22"/>
      <c r="P34" s="22"/>
    </row>
    <row r="35" spans="1:16" ht="39" customHeight="1" x14ac:dyDescent="0.2">
      <c r="A35" s="22"/>
      <c r="B35" s="35"/>
      <c r="C35" s="1145" t="s">
        <v>578</v>
      </c>
      <c r="D35" s="1146"/>
      <c r="E35" s="1147"/>
      <c r="F35" s="36">
        <v>17.86</v>
      </c>
      <c r="G35" s="37">
        <v>19.329999999999998</v>
      </c>
      <c r="H35" s="37">
        <v>17.829999999999998</v>
      </c>
      <c r="I35" s="37">
        <v>15.66</v>
      </c>
      <c r="J35" s="38">
        <v>14.98</v>
      </c>
      <c r="K35" s="22"/>
      <c r="L35" s="22"/>
      <c r="M35" s="22"/>
      <c r="N35" s="22"/>
      <c r="O35" s="22"/>
      <c r="P35" s="22"/>
    </row>
    <row r="36" spans="1:16" ht="39" customHeight="1" x14ac:dyDescent="0.2">
      <c r="A36" s="22"/>
      <c r="B36" s="35"/>
      <c r="C36" s="1145" t="s">
        <v>579</v>
      </c>
      <c r="D36" s="1146"/>
      <c r="E36" s="1147"/>
      <c r="F36" s="36">
        <v>2.58</v>
      </c>
      <c r="G36" s="37">
        <v>2.74</v>
      </c>
      <c r="H36" s="37">
        <v>3.31</v>
      </c>
      <c r="I36" s="37">
        <v>3.29</v>
      </c>
      <c r="J36" s="38">
        <v>3.23</v>
      </c>
      <c r="K36" s="22"/>
      <c r="L36" s="22"/>
      <c r="M36" s="22"/>
      <c r="N36" s="22"/>
      <c r="O36" s="22"/>
      <c r="P36" s="22"/>
    </row>
    <row r="37" spans="1:16" ht="39" customHeight="1" x14ac:dyDescent="0.2">
      <c r="A37" s="22"/>
      <c r="B37" s="35"/>
      <c r="C37" s="1145" t="s">
        <v>580</v>
      </c>
      <c r="D37" s="1146"/>
      <c r="E37" s="1147"/>
      <c r="F37" s="36">
        <v>0.21</v>
      </c>
      <c r="G37" s="37">
        <v>0.37</v>
      </c>
      <c r="H37" s="37">
        <v>0.65</v>
      </c>
      <c r="I37" s="37">
        <v>0.67</v>
      </c>
      <c r="J37" s="38">
        <v>0.68</v>
      </c>
      <c r="K37" s="22"/>
      <c r="L37" s="22"/>
      <c r="M37" s="22"/>
      <c r="N37" s="22"/>
      <c r="O37" s="22"/>
      <c r="P37" s="22"/>
    </row>
    <row r="38" spans="1:16" ht="39" customHeight="1" x14ac:dyDescent="0.2">
      <c r="A38" s="22"/>
      <c r="B38" s="35"/>
      <c r="C38" s="1145" t="s">
        <v>581</v>
      </c>
      <c r="D38" s="1146"/>
      <c r="E38" s="1147"/>
      <c r="F38" s="36">
        <v>0.25</v>
      </c>
      <c r="G38" s="37">
        <v>0.24</v>
      </c>
      <c r="H38" s="37">
        <v>0.26</v>
      </c>
      <c r="I38" s="37">
        <v>0.27</v>
      </c>
      <c r="J38" s="38">
        <v>0.32</v>
      </c>
      <c r="K38" s="22"/>
      <c r="L38" s="22"/>
      <c r="M38" s="22"/>
      <c r="N38" s="22"/>
      <c r="O38" s="22"/>
      <c r="P38" s="22"/>
    </row>
    <row r="39" spans="1:16" ht="39" customHeight="1" x14ac:dyDescent="0.2">
      <c r="A39" s="22"/>
      <c r="B39" s="35"/>
      <c r="C39" s="1145" t="s">
        <v>582</v>
      </c>
      <c r="D39" s="1146"/>
      <c r="E39" s="1147"/>
      <c r="F39" s="36">
        <v>0.15</v>
      </c>
      <c r="G39" s="37">
        <v>0.09</v>
      </c>
      <c r="H39" s="37">
        <v>0.32</v>
      </c>
      <c r="I39" s="37">
        <v>0.09</v>
      </c>
      <c r="J39" s="38">
        <v>0.02</v>
      </c>
      <c r="K39" s="22"/>
      <c r="L39" s="22"/>
      <c r="M39" s="22"/>
      <c r="N39" s="22"/>
      <c r="O39" s="22"/>
      <c r="P39" s="22"/>
    </row>
    <row r="40" spans="1:16" ht="39" customHeight="1" x14ac:dyDescent="0.2">
      <c r="A40" s="22"/>
      <c r="B40" s="35"/>
      <c r="C40" s="1145" t="s">
        <v>583</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584</v>
      </c>
      <c r="D42" s="1146"/>
      <c r="E42" s="1147"/>
      <c r="F42" s="36" t="s">
        <v>527</v>
      </c>
      <c r="G42" s="37" t="s">
        <v>527</v>
      </c>
      <c r="H42" s="37" t="s">
        <v>527</v>
      </c>
      <c r="I42" s="37" t="s">
        <v>527</v>
      </c>
      <c r="J42" s="38" t="s">
        <v>527</v>
      </c>
      <c r="K42" s="22"/>
      <c r="L42" s="22"/>
      <c r="M42" s="22"/>
      <c r="N42" s="22"/>
      <c r="O42" s="22"/>
      <c r="P42" s="22"/>
    </row>
    <row r="43" spans="1:16" ht="39" customHeight="1" thickBot="1" x14ac:dyDescent="0.25">
      <c r="A43" s="22"/>
      <c r="B43" s="40"/>
      <c r="C43" s="1148" t="s">
        <v>585</v>
      </c>
      <c r="D43" s="1149"/>
      <c r="E43" s="1150"/>
      <c r="F43" s="41" t="s">
        <v>527</v>
      </c>
      <c r="G43" s="42" t="s">
        <v>527</v>
      </c>
      <c r="H43" s="42" t="s">
        <v>527</v>
      </c>
      <c r="I43" s="42" t="s">
        <v>527</v>
      </c>
      <c r="J43" s="43" t="s">
        <v>527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fZYA10Ea5ffnDyqLJA082or2m1M0ciM7faJDY/fkodapcxiYdqRWuqpqEHQNZ3VE4OL3Z5RFmhMdjAwZcQ+4PQ==" saltValue="em18C4GLVa9SniNUGbGc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2497</v>
      </c>
      <c r="L45" s="60">
        <v>2098</v>
      </c>
      <c r="M45" s="60">
        <v>1964</v>
      </c>
      <c r="N45" s="60">
        <v>2005</v>
      </c>
      <c r="O45" s="61">
        <v>1975</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527</v>
      </c>
      <c r="L46" s="64" t="s">
        <v>527</v>
      </c>
      <c r="M46" s="64" t="s">
        <v>527</v>
      </c>
      <c r="N46" s="64" t="s">
        <v>527</v>
      </c>
      <c r="O46" s="65" t="s">
        <v>527</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527</v>
      </c>
      <c r="L47" s="64" t="s">
        <v>527</v>
      </c>
      <c r="M47" s="64" t="s">
        <v>527</v>
      </c>
      <c r="N47" s="64" t="s">
        <v>527</v>
      </c>
      <c r="O47" s="65" t="s">
        <v>527</v>
      </c>
      <c r="P47" s="48"/>
      <c r="Q47" s="48"/>
      <c r="R47" s="48"/>
      <c r="S47" s="48"/>
      <c r="T47" s="48"/>
      <c r="U47" s="48"/>
    </row>
    <row r="48" spans="1:21" ht="30.75" customHeight="1" x14ac:dyDescent="0.2">
      <c r="A48" s="48"/>
      <c r="B48" s="1155"/>
      <c r="C48" s="1156"/>
      <c r="D48" s="62"/>
      <c r="E48" s="1161" t="s">
        <v>15</v>
      </c>
      <c r="F48" s="1161"/>
      <c r="G48" s="1161"/>
      <c r="H48" s="1161"/>
      <c r="I48" s="1161"/>
      <c r="J48" s="1162"/>
      <c r="K48" s="63">
        <v>1636</v>
      </c>
      <c r="L48" s="64">
        <v>1628</v>
      </c>
      <c r="M48" s="64">
        <v>1711</v>
      </c>
      <c r="N48" s="64">
        <v>1668</v>
      </c>
      <c r="O48" s="65">
        <v>1651</v>
      </c>
      <c r="P48" s="48"/>
      <c r="Q48" s="48"/>
      <c r="R48" s="48"/>
      <c r="S48" s="48"/>
      <c r="T48" s="48"/>
      <c r="U48" s="48"/>
    </row>
    <row r="49" spans="1:21" ht="30.75" customHeight="1" x14ac:dyDescent="0.2">
      <c r="A49" s="48"/>
      <c r="B49" s="1155"/>
      <c r="C49" s="1156"/>
      <c r="D49" s="62"/>
      <c r="E49" s="1161" t="s">
        <v>16</v>
      </c>
      <c r="F49" s="1161"/>
      <c r="G49" s="1161"/>
      <c r="H49" s="1161"/>
      <c r="I49" s="1161"/>
      <c r="J49" s="1162"/>
      <c r="K49" s="63" t="s">
        <v>527</v>
      </c>
      <c r="L49" s="64" t="s">
        <v>527</v>
      </c>
      <c r="M49" s="64" t="s">
        <v>527</v>
      </c>
      <c r="N49" s="64" t="s">
        <v>527</v>
      </c>
      <c r="O49" s="65" t="s">
        <v>527</v>
      </c>
      <c r="P49" s="48"/>
      <c r="Q49" s="48"/>
      <c r="R49" s="48"/>
      <c r="S49" s="48"/>
      <c r="T49" s="48"/>
      <c r="U49" s="48"/>
    </row>
    <row r="50" spans="1:21" ht="30.75" customHeight="1" x14ac:dyDescent="0.2">
      <c r="A50" s="48"/>
      <c r="B50" s="1155"/>
      <c r="C50" s="1156"/>
      <c r="D50" s="62"/>
      <c r="E50" s="1161" t="s">
        <v>17</v>
      </c>
      <c r="F50" s="1161"/>
      <c r="G50" s="1161"/>
      <c r="H50" s="1161"/>
      <c r="I50" s="1161"/>
      <c r="J50" s="1162"/>
      <c r="K50" s="63">
        <v>60</v>
      </c>
      <c r="L50" s="64">
        <v>60</v>
      </c>
      <c r="M50" s="64">
        <v>60</v>
      </c>
      <c r="N50" s="64">
        <v>60</v>
      </c>
      <c r="O50" s="65">
        <v>59</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527</v>
      </c>
      <c r="L51" s="64" t="s">
        <v>527</v>
      </c>
      <c r="M51" s="64" t="s">
        <v>527</v>
      </c>
      <c r="N51" s="64" t="s">
        <v>527</v>
      </c>
      <c r="O51" s="65" t="s">
        <v>527</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4007</v>
      </c>
      <c r="L52" s="64">
        <v>4097</v>
      </c>
      <c r="M52" s="64">
        <v>3979</v>
      </c>
      <c r="N52" s="64">
        <v>3880</v>
      </c>
      <c r="O52" s="65">
        <v>3700</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186</v>
      </c>
      <c r="L53" s="69">
        <v>-311</v>
      </c>
      <c r="M53" s="69">
        <v>-244</v>
      </c>
      <c r="N53" s="69">
        <v>-147</v>
      </c>
      <c r="O53" s="70">
        <v>-15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586</v>
      </c>
      <c r="P56" s="48"/>
      <c r="Q56" s="48"/>
      <c r="R56" s="48"/>
      <c r="S56" s="48"/>
      <c r="T56" s="48"/>
      <c r="U56" s="48"/>
    </row>
    <row r="57" spans="1:21" ht="31.5" customHeight="1" thickBot="1" x14ac:dyDescent="0.25">
      <c r="A57" s="48"/>
      <c r="B57" s="76"/>
      <c r="C57" s="77"/>
      <c r="D57" s="77"/>
      <c r="E57" s="78"/>
      <c r="F57" s="78"/>
      <c r="G57" s="78"/>
      <c r="H57" s="78"/>
      <c r="I57" s="78"/>
      <c r="J57" s="79" t="s">
        <v>2</v>
      </c>
      <c r="K57" s="80" t="s">
        <v>587</v>
      </c>
      <c r="L57" s="81" t="s">
        <v>588</v>
      </c>
      <c r="M57" s="81" t="s">
        <v>589</v>
      </c>
      <c r="N57" s="81" t="s">
        <v>590</v>
      </c>
      <c r="O57" s="82" t="s">
        <v>591</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EB4bG5eCrWfKWsmlchU3lP67/dz7tA9KkatQ+14LQEKrxfg/El1uf//njCxW9BmuQK46R9fs7h4jyznb9Mna4A==" saltValue="E+W7cyS0ZZJs/A/VZzJSY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s="96" customFormat="1"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568</v>
      </c>
      <c r="J40" s="103" t="s">
        <v>569</v>
      </c>
      <c r="K40" s="103" t="s">
        <v>570</v>
      </c>
      <c r="L40" s="103" t="s">
        <v>571</v>
      </c>
      <c r="M40" s="104" t="s">
        <v>572</v>
      </c>
    </row>
    <row r="41" spans="2:13" ht="27.75" customHeight="1" x14ac:dyDescent="0.2">
      <c r="B41" s="1184" t="s">
        <v>32</v>
      </c>
      <c r="C41" s="1185"/>
      <c r="D41" s="105"/>
      <c r="E41" s="1190" t="s">
        <v>33</v>
      </c>
      <c r="F41" s="1190"/>
      <c r="G41" s="1190"/>
      <c r="H41" s="1191"/>
      <c r="I41" s="355">
        <v>18531</v>
      </c>
      <c r="J41" s="356">
        <v>17888</v>
      </c>
      <c r="K41" s="356">
        <v>17715</v>
      </c>
      <c r="L41" s="356">
        <v>19791</v>
      </c>
      <c r="M41" s="357">
        <v>20420</v>
      </c>
    </row>
    <row r="42" spans="2:13" ht="27.75" customHeight="1" x14ac:dyDescent="0.2">
      <c r="B42" s="1186"/>
      <c r="C42" s="1187"/>
      <c r="D42" s="106"/>
      <c r="E42" s="1192" t="s">
        <v>34</v>
      </c>
      <c r="F42" s="1192"/>
      <c r="G42" s="1192"/>
      <c r="H42" s="1193"/>
      <c r="I42" s="358">
        <v>531</v>
      </c>
      <c r="J42" s="359">
        <v>467</v>
      </c>
      <c r="K42" s="359">
        <v>407</v>
      </c>
      <c r="L42" s="359">
        <v>346</v>
      </c>
      <c r="M42" s="360">
        <v>286</v>
      </c>
    </row>
    <row r="43" spans="2:13" ht="27.75" customHeight="1" x14ac:dyDescent="0.2">
      <c r="B43" s="1186"/>
      <c r="C43" s="1187"/>
      <c r="D43" s="106"/>
      <c r="E43" s="1192" t="s">
        <v>35</v>
      </c>
      <c r="F43" s="1192"/>
      <c r="G43" s="1192"/>
      <c r="H43" s="1193"/>
      <c r="I43" s="358">
        <v>17950</v>
      </c>
      <c r="J43" s="359">
        <v>16398</v>
      </c>
      <c r="K43" s="359">
        <v>15625</v>
      </c>
      <c r="L43" s="359">
        <v>14644</v>
      </c>
      <c r="M43" s="360">
        <v>13118</v>
      </c>
    </row>
    <row r="44" spans="2:13" ht="27.75" customHeight="1" x14ac:dyDescent="0.2">
      <c r="B44" s="1186"/>
      <c r="C44" s="1187"/>
      <c r="D44" s="106"/>
      <c r="E44" s="1192" t="s">
        <v>36</v>
      </c>
      <c r="F44" s="1192"/>
      <c r="G44" s="1192"/>
      <c r="H44" s="1193"/>
      <c r="I44" s="358" t="s">
        <v>527</v>
      </c>
      <c r="J44" s="359" t="s">
        <v>527</v>
      </c>
      <c r="K44" s="359" t="s">
        <v>527</v>
      </c>
      <c r="L44" s="359" t="s">
        <v>527</v>
      </c>
      <c r="M44" s="360" t="s">
        <v>527</v>
      </c>
    </row>
    <row r="45" spans="2:13" ht="27.75" customHeight="1" x14ac:dyDescent="0.2">
      <c r="B45" s="1186"/>
      <c r="C45" s="1187"/>
      <c r="D45" s="106"/>
      <c r="E45" s="1192" t="s">
        <v>37</v>
      </c>
      <c r="F45" s="1192"/>
      <c r="G45" s="1192"/>
      <c r="H45" s="1193"/>
      <c r="I45" s="358">
        <v>4233</v>
      </c>
      <c r="J45" s="359">
        <v>4411</v>
      </c>
      <c r="K45" s="359">
        <v>4445</v>
      </c>
      <c r="L45" s="359">
        <v>4300</v>
      </c>
      <c r="M45" s="360">
        <v>4296</v>
      </c>
    </row>
    <row r="46" spans="2:13" ht="27.75" customHeight="1" x14ac:dyDescent="0.2">
      <c r="B46" s="1186"/>
      <c r="C46" s="1187"/>
      <c r="D46" s="107"/>
      <c r="E46" s="1192" t="s">
        <v>38</v>
      </c>
      <c r="F46" s="1192"/>
      <c r="G46" s="1192"/>
      <c r="H46" s="1193"/>
      <c r="I46" s="358">
        <v>13</v>
      </c>
      <c r="J46" s="359">
        <v>14</v>
      </c>
      <c r="K46" s="359">
        <v>20</v>
      </c>
      <c r="L46" s="359" t="s">
        <v>527</v>
      </c>
      <c r="M46" s="360" t="s">
        <v>527</v>
      </c>
    </row>
    <row r="47" spans="2:13" ht="27.75" customHeight="1" x14ac:dyDescent="0.2">
      <c r="B47" s="1186"/>
      <c r="C47" s="1187"/>
      <c r="D47" s="108"/>
      <c r="E47" s="1194" t="s">
        <v>39</v>
      </c>
      <c r="F47" s="1195"/>
      <c r="G47" s="1195"/>
      <c r="H47" s="1196"/>
      <c r="I47" s="358" t="s">
        <v>527</v>
      </c>
      <c r="J47" s="359" t="s">
        <v>527</v>
      </c>
      <c r="K47" s="359" t="s">
        <v>527</v>
      </c>
      <c r="L47" s="359" t="s">
        <v>527</v>
      </c>
      <c r="M47" s="360" t="s">
        <v>527</v>
      </c>
    </row>
    <row r="48" spans="2:13" ht="27.75" customHeight="1" x14ac:dyDescent="0.2">
      <c r="B48" s="1186"/>
      <c r="C48" s="1187"/>
      <c r="D48" s="106"/>
      <c r="E48" s="1192" t="s">
        <v>40</v>
      </c>
      <c r="F48" s="1192"/>
      <c r="G48" s="1192"/>
      <c r="H48" s="1193"/>
      <c r="I48" s="358" t="s">
        <v>527</v>
      </c>
      <c r="J48" s="359" t="s">
        <v>527</v>
      </c>
      <c r="K48" s="359" t="s">
        <v>527</v>
      </c>
      <c r="L48" s="359" t="s">
        <v>527</v>
      </c>
      <c r="M48" s="360" t="s">
        <v>527</v>
      </c>
    </row>
    <row r="49" spans="2:13" ht="27.75" customHeight="1" x14ac:dyDescent="0.2">
      <c r="B49" s="1188"/>
      <c r="C49" s="1189"/>
      <c r="D49" s="106"/>
      <c r="E49" s="1192" t="s">
        <v>41</v>
      </c>
      <c r="F49" s="1192"/>
      <c r="G49" s="1192"/>
      <c r="H49" s="1193"/>
      <c r="I49" s="358" t="s">
        <v>527</v>
      </c>
      <c r="J49" s="359" t="s">
        <v>527</v>
      </c>
      <c r="K49" s="359" t="s">
        <v>527</v>
      </c>
      <c r="L49" s="359" t="s">
        <v>527</v>
      </c>
      <c r="M49" s="360" t="s">
        <v>527</v>
      </c>
    </row>
    <row r="50" spans="2:13" ht="27.75" customHeight="1" x14ac:dyDescent="0.2">
      <c r="B50" s="1197" t="s">
        <v>42</v>
      </c>
      <c r="C50" s="1198"/>
      <c r="D50" s="109"/>
      <c r="E50" s="1192" t="s">
        <v>43</v>
      </c>
      <c r="F50" s="1192"/>
      <c r="G50" s="1192"/>
      <c r="H50" s="1193"/>
      <c r="I50" s="358">
        <v>14854</v>
      </c>
      <c r="J50" s="359">
        <v>15289</v>
      </c>
      <c r="K50" s="359">
        <v>16445</v>
      </c>
      <c r="L50" s="359">
        <v>18000</v>
      </c>
      <c r="M50" s="360">
        <v>16499</v>
      </c>
    </row>
    <row r="51" spans="2:13" ht="27.75" customHeight="1" x14ac:dyDescent="0.2">
      <c r="B51" s="1186"/>
      <c r="C51" s="1187"/>
      <c r="D51" s="106"/>
      <c r="E51" s="1192" t="s">
        <v>44</v>
      </c>
      <c r="F51" s="1192"/>
      <c r="G51" s="1192"/>
      <c r="H51" s="1193"/>
      <c r="I51" s="358">
        <v>14674</v>
      </c>
      <c r="J51" s="359">
        <v>14801</v>
      </c>
      <c r="K51" s="359">
        <v>13804</v>
      </c>
      <c r="L51" s="359">
        <v>12028</v>
      </c>
      <c r="M51" s="360">
        <v>8910</v>
      </c>
    </row>
    <row r="52" spans="2:13" ht="27.75" customHeight="1" x14ac:dyDescent="0.2">
      <c r="B52" s="1188"/>
      <c r="C52" s="1189"/>
      <c r="D52" s="106"/>
      <c r="E52" s="1192" t="s">
        <v>45</v>
      </c>
      <c r="F52" s="1192"/>
      <c r="G52" s="1192"/>
      <c r="H52" s="1193"/>
      <c r="I52" s="358">
        <v>27974</v>
      </c>
      <c r="J52" s="359">
        <v>26769</v>
      </c>
      <c r="K52" s="359">
        <v>25575</v>
      </c>
      <c r="L52" s="359">
        <v>25383</v>
      </c>
      <c r="M52" s="360">
        <v>24213</v>
      </c>
    </row>
    <row r="53" spans="2:13" ht="27.75" customHeight="1" thickBot="1" x14ac:dyDescent="0.25">
      <c r="B53" s="1199" t="s">
        <v>46</v>
      </c>
      <c r="C53" s="1200"/>
      <c r="D53" s="110"/>
      <c r="E53" s="1201" t="s">
        <v>47</v>
      </c>
      <c r="F53" s="1201"/>
      <c r="G53" s="1201"/>
      <c r="H53" s="1202"/>
      <c r="I53" s="361">
        <v>-16245</v>
      </c>
      <c r="J53" s="362">
        <v>-17679</v>
      </c>
      <c r="K53" s="362">
        <v>-17612</v>
      </c>
      <c r="L53" s="362">
        <v>-16331</v>
      </c>
      <c r="M53" s="363">
        <v>-11501</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un/atrIGV+tCCRe5DiHppUx/6xCkALNGiU31hs1HsFNgo0W6F5nh1xuROk1ESynfvEwQiyJMW8y1NS7/gYTcMQ==" saltValue="zuJOSDnUcrpsKlyV2Jh5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s="1" customFormat="1" ht="16.5" customHeight="1" x14ac:dyDescent="0.2"/>
    <row r="2" s="1" customFormat="1" ht="16.5" customHeight="1" x14ac:dyDescent="0.2"/>
    <row r="3" s="1" customFormat="1" ht="16.5" customHeight="1" x14ac:dyDescent="0.2"/>
    <row r="4" s="1" customFormat="1" ht="16.5" customHeight="1" x14ac:dyDescent="0.2"/>
    <row r="5" s="1" customFormat="1" ht="16.5" customHeight="1" x14ac:dyDescent="0.2"/>
    <row r="6" s="1" customFormat="1" ht="16.5" customHeight="1" x14ac:dyDescent="0.2"/>
    <row r="7" s="1" customFormat="1" ht="16.5" customHeight="1" x14ac:dyDescent="0.2"/>
    <row r="8" s="1" customFormat="1" ht="16.5" customHeight="1" x14ac:dyDescent="0.2"/>
    <row r="9" s="1" customFormat="1" ht="16.5" customHeight="1" x14ac:dyDescent="0.2"/>
    <row r="10" s="1" customFormat="1" ht="16.5" customHeight="1" x14ac:dyDescent="0.2"/>
    <row r="11" s="1" customFormat="1" ht="16.5" customHeight="1" x14ac:dyDescent="0.2"/>
    <row r="12" s="1" customFormat="1" ht="16.5" customHeight="1" x14ac:dyDescent="0.2"/>
    <row r="13" s="1" customFormat="1" ht="16.5" customHeight="1" x14ac:dyDescent="0.2"/>
    <row r="14" s="1" customFormat="1" ht="16.5" customHeight="1" x14ac:dyDescent="0.2"/>
    <row r="15" s="1" customFormat="1" ht="16.5" customHeight="1" x14ac:dyDescent="0.2"/>
    <row r="16" s="1" customFormat="1" ht="16.5" customHeight="1" x14ac:dyDescent="0.2"/>
    <row r="17" s="1" customFormat="1" ht="16.5" customHeight="1" x14ac:dyDescent="0.2"/>
    <row r="18" s="1" customFormat="1" ht="16.5" customHeight="1" x14ac:dyDescent="0.2"/>
    <row r="19" s="1" customFormat="1" ht="16.5" customHeight="1" x14ac:dyDescent="0.2"/>
    <row r="20" s="1" customFormat="1" ht="16.5" customHeight="1" x14ac:dyDescent="0.2"/>
    <row r="21" s="1" customFormat="1" ht="16.5" customHeight="1" x14ac:dyDescent="0.2"/>
    <row r="22" s="1" customFormat="1" ht="16.5" customHeight="1" x14ac:dyDescent="0.2"/>
    <row r="23" s="1" customFormat="1" ht="16.5" customHeight="1" x14ac:dyDescent="0.2"/>
    <row r="24" s="1" customFormat="1" ht="16.5" customHeight="1" x14ac:dyDescent="0.2"/>
    <row r="25" s="1" customFormat="1" ht="16.5" customHeight="1" x14ac:dyDescent="0.2"/>
    <row r="26" s="1" customFormat="1" ht="16.5" customHeight="1" x14ac:dyDescent="0.2"/>
    <row r="27" s="1" customFormat="1" ht="16.5" customHeight="1" x14ac:dyDescent="0.2"/>
    <row r="28" s="1" customFormat="1" ht="16.5" customHeight="1" x14ac:dyDescent="0.2"/>
    <row r="29" s="1" customFormat="1" ht="16.5" customHeight="1" x14ac:dyDescent="0.2"/>
    <row r="30" s="1" customFormat="1" ht="16.5" customHeight="1" x14ac:dyDescent="0.2"/>
    <row r="31" s="1" customFormat="1" ht="16.5" customHeight="1" x14ac:dyDescent="0.2"/>
    <row r="32" s="1" customFormat="1" ht="16.5" customHeight="1" x14ac:dyDescent="0.2"/>
    <row r="33" s="1" customFormat="1" ht="16.5" customHeight="1" x14ac:dyDescent="0.2"/>
    <row r="34" s="1" customFormat="1" ht="16.5" customHeight="1" x14ac:dyDescent="0.2"/>
    <row r="35" s="1" customFormat="1" ht="16.5" customHeight="1" x14ac:dyDescent="0.2"/>
    <row r="36" s="1" customFormat="1" ht="16.5" customHeight="1" x14ac:dyDescent="0.2"/>
    <row r="37" s="1" customFormat="1" ht="16.5" customHeight="1" x14ac:dyDescent="0.2"/>
    <row r="38" s="1" customFormat="1" ht="16.5" customHeight="1" x14ac:dyDescent="0.2"/>
    <row r="39" s="1" customFormat="1" ht="16.5" customHeight="1" x14ac:dyDescent="0.2"/>
    <row r="40" s="1" customFormat="1" ht="16.5" customHeight="1" x14ac:dyDescent="0.2"/>
    <row r="41" s="1" customFormat="1" ht="16.5" customHeight="1" x14ac:dyDescent="0.2"/>
    <row r="42" s="1" customFormat="1" ht="16.5" customHeight="1" x14ac:dyDescent="0.2"/>
    <row r="43" s="1" customFormat="1" ht="16.5" customHeight="1" x14ac:dyDescent="0.2"/>
    <row r="44" s="1" customFormat="1" ht="16.5" customHeight="1" x14ac:dyDescent="0.2"/>
    <row r="45" s="1" customFormat="1" ht="16.5" customHeight="1" x14ac:dyDescent="0.2"/>
    <row r="46" s="1" customFormat="1" ht="16.5" customHeight="1" x14ac:dyDescent="0.2"/>
    <row r="47" s="1" customFormat="1" ht="16.5" customHeight="1" x14ac:dyDescent="0.2"/>
    <row r="48" s="1" customFormat="1"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570</v>
      </c>
      <c r="G54" s="119" t="s">
        <v>571</v>
      </c>
      <c r="H54" s="120" t="s">
        <v>572</v>
      </c>
    </row>
    <row r="55" spans="2:8" ht="52.5" customHeight="1" x14ac:dyDescent="0.2">
      <c r="B55" s="121"/>
      <c r="C55" s="1211" t="s">
        <v>50</v>
      </c>
      <c r="D55" s="1211"/>
      <c r="E55" s="1212"/>
      <c r="F55" s="122">
        <v>6069</v>
      </c>
      <c r="G55" s="122">
        <v>7522</v>
      </c>
      <c r="H55" s="123">
        <v>7397</v>
      </c>
    </row>
    <row r="56" spans="2:8" ht="52.5" customHeight="1" x14ac:dyDescent="0.2">
      <c r="B56" s="124"/>
      <c r="C56" s="1213" t="s">
        <v>51</v>
      </c>
      <c r="D56" s="1213"/>
      <c r="E56" s="1214"/>
      <c r="F56" s="125">
        <v>3063</v>
      </c>
      <c r="G56" s="125">
        <v>1637</v>
      </c>
      <c r="H56" s="126">
        <v>1637</v>
      </c>
    </row>
    <row r="57" spans="2:8" ht="53.25" customHeight="1" x14ac:dyDescent="0.2">
      <c r="B57" s="124"/>
      <c r="C57" s="1215" t="s">
        <v>52</v>
      </c>
      <c r="D57" s="1215"/>
      <c r="E57" s="1216"/>
      <c r="F57" s="127">
        <v>5263</v>
      </c>
      <c r="G57" s="127">
        <v>5276</v>
      </c>
      <c r="H57" s="128">
        <v>5292</v>
      </c>
    </row>
    <row r="58" spans="2:8" ht="45.75" customHeight="1" x14ac:dyDescent="0.2">
      <c r="B58" s="129"/>
      <c r="C58" s="1203" t="s">
        <v>600</v>
      </c>
      <c r="D58" s="1204"/>
      <c r="E58" s="1205"/>
      <c r="F58" s="130">
        <v>4896</v>
      </c>
      <c r="G58" s="130">
        <v>4896</v>
      </c>
      <c r="H58" s="131">
        <v>4896</v>
      </c>
    </row>
    <row r="59" spans="2:8" ht="45.75" customHeight="1" x14ac:dyDescent="0.2">
      <c r="B59" s="129"/>
      <c r="C59" s="1203" t="s">
        <v>601</v>
      </c>
      <c r="D59" s="1204"/>
      <c r="E59" s="1205"/>
      <c r="F59" s="130">
        <v>104</v>
      </c>
      <c r="G59" s="130">
        <v>109</v>
      </c>
      <c r="H59" s="131">
        <v>117</v>
      </c>
    </row>
    <row r="60" spans="2:8" ht="45.75" customHeight="1" x14ac:dyDescent="0.2">
      <c r="B60" s="129"/>
      <c r="C60" s="1203" t="s">
        <v>602</v>
      </c>
      <c r="D60" s="1204"/>
      <c r="E60" s="1205"/>
      <c r="F60" s="130">
        <v>100</v>
      </c>
      <c r="G60" s="130">
        <v>100</v>
      </c>
      <c r="H60" s="131">
        <v>100</v>
      </c>
    </row>
    <row r="61" spans="2:8" ht="45.75" customHeight="1" x14ac:dyDescent="0.2">
      <c r="B61" s="129"/>
      <c r="C61" s="1203" t="s">
        <v>603</v>
      </c>
      <c r="D61" s="1204"/>
      <c r="E61" s="1205"/>
      <c r="F61" s="130">
        <v>93</v>
      </c>
      <c r="G61" s="130">
        <v>92</v>
      </c>
      <c r="H61" s="131">
        <v>92</v>
      </c>
    </row>
    <row r="62" spans="2:8" ht="45.75" customHeight="1" thickBot="1" x14ac:dyDescent="0.25">
      <c r="B62" s="132"/>
      <c r="C62" s="1206" t="s">
        <v>604</v>
      </c>
      <c r="D62" s="1207"/>
      <c r="E62" s="1208"/>
      <c r="F62" s="133">
        <v>30</v>
      </c>
      <c r="G62" s="133">
        <v>40</v>
      </c>
      <c r="H62" s="134">
        <v>50</v>
      </c>
    </row>
    <row r="63" spans="2:8" ht="52.5" customHeight="1" thickBot="1" x14ac:dyDescent="0.25">
      <c r="B63" s="135"/>
      <c r="C63" s="1209" t="s">
        <v>53</v>
      </c>
      <c r="D63" s="1209"/>
      <c r="E63" s="1210"/>
      <c r="F63" s="136">
        <v>14395</v>
      </c>
      <c r="G63" s="136">
        <v>14435</v>
      </c>
      <c r="H63" s="137">
        <v>14326</v>
      </c>
    </row>
    <row r="64" spans="2:8" ht="13.2" x14ac:dyDescent="0.2"/>
  </sheetData>
  <sheetProtection algorithmName="SHA-512" hashValue="jQTnQTF+MQJ8VMQ0pC4/ruG3zLu+yvFUEcaZuCFo1zaisAd3/sRCRU2xPY6169MaxLq+D+dtA92c31RR4sKOMA==" saltValue="QeqcLwHfXUExicKaOCWG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565</v>
      </c>
      <c r="G2" s="151"/>
      <c r="H2" s="152"/>
    </row>
    <row r="3" spans="1:8" x14ac:dyDescent="0.2">
      <c r="A3" s="148" t="s">
        <v>558</v>
      </c>
      <c r="B3" s="153"/>
      <c r="C3" s="154"/>
      <c r="D3" s="155">
        <v>21006</v>
      </c>
      <c r="E3" s="156"/>
      <c r="F3" s="157">
        <v>41934</v>
      </c>
      <c r="G3" s="158"/>
      <c r="H3" s="159"/>
    </row>
    <row r="4" spans="1:8" x14ac:dyDescent="0.2">
      <c r="A4" s="160"/>
      <c r="B4" s="161"/>
      <c r="C4" s="162"/>
      <c r="D4" s="163">
        <v>13449</v>
      </c>
      <c r="E4" s="164"/>
      <c r="F4" s="165">
        <v>23352</v>
      </c>
      <c r="G4" s="166"/>
      <c r="H4" s="167"/>
    </row>
    <row r="5" spans="1:8" x14ac:dyDescent="0.2">
      <c r="A5" s="148" t="s">
        <v>560</v>
      </c>
      <c r="B5" s="153"/>
      <c r="C5" s="154"/>
      <c r="D5" s="155">
        <v>25411</v>
      </c>
      <c r="E5" s="156"/>
      <c r="F5" s="157">
        <v>45588</v>
      </c>
      <c r="G5" s="158"/>
      <c r="H5" s="159"/>
    </row>
    <row r="6" spans="1:8" x14ac:dyDescent="0.2">
      <c r="A6" s="160"/>
      <c r="B6" s="161"/>
      <c r="C6" s="162"/>
      <c r="D6" s="163">
        <v>15391</v>
      </c>
      <c r="E6" s="164"/>
      <c r="F6" s="165">
        <v>24150</v>
      </c>
      <c r="G6" s="166"/>
      <c r="H6" s="167"/>
    </row>
    <row r="7" spans="1:8" x14ac:dyDescent="0.2">
      <c r="A7" s="148" t="s">
        <v>561</v>
      </c>
      <c r="B7" s="153"/>
      <c r="C7" s="154"/>
      <c r="D7" s="155">
        <v>38935</v>
      </c>
      <c r="E7" s="156"/>
      <c r="F7" s="157">
        <v>45483</v>
      </c>
      <c r="G7" s="158"/>
      <c r="H7" s="159"/>
    </row>
    <row r="8" spans="1:8" x14ac:dyDescent="0.2">
      <c r="A8" s="160"/>
      <c r="B8" s="161"/>
      <c r="C8" s="162"/>
      <c r="D8" s="163">
        <v>12716</v>
      </c>
      <c r="E8" s="164"/>
      <c r="F8" s="165">
        <v>24241</v>
      </c>
      <c r="G8" s="166"/>
      <c r="H8" s="167"/>
    </row>
    <row r="9" spans="1:8" x14ac:dyDescent="0.2">
      <c r="A9" s="148" t="s">
        <v>562</v>
      </c>
      <c r="B9" s="153"/>
      <c r="C9" s="154"/>
      <c r="D9" s="155">
        <v>71842</v>
      </c>
      <c r="E9" s="156"/>
      <c r="F9" s="157">
        <v>45945</v>
      </c>
      <c r="G9" s="158"/>
      <c r="H9" s="159"/>
    </row>
    <row r="10" spans="1:8" x14ac:dyDescent="0.2">
      <c r="A10" s="160"/>
      <c r="B10" s="161"/>
      <c r="C10" s="162"/>
      <c r="D10" s="163">
        <v>30815</v>
      </c>
      <c r="E10" s="164"/>
      <c r="F10" s="165">
        <v>25180</v>
      </c>
      <c r="G10" s="166"/>
      <c r="H10" s="167"/>
    </row>
    <row r="11" spans="1:8" x14ac:dyDescent="0.2">
      <c r="A11" s="148" t="s">
        <v>563</v>
      </c>
      <c r="B11" s="153"/>
      <c r="C11" s="154"/>
      <c r="D11" s="155">
        <v>76838</v>
      </c>
      <c r="E11" s="156"/>
      <c r="F11" s="157">
        <v>44475</v>
      </c>
      <c r="G11" s="158"/>
      <c r="H11" s="159"/>
    </row>
    <row r="12" spans="1:8" x14ac:dyDescent="0.2">
      <c r="A12" s="160"/>
      <c r="B12" s="161"/>
      <c r="C12" s="168"/>
      <c r="D12" s="163">
        <v>18077</v>
      </c>
      <c r="E12" s="164"/>
      <c r="F12" s="165">
        <v>24780</v>
      </c>
      <c r="G12" s="166"/>
      <c r="H12" s="167"/>
    </row>
    <row r="13" spans="1:8" x14ac:dyDescent="0.2">
      <c r="A13" s="148"/>
      <c r="B13" s="153"/>
      <c r="C13" s="169"/>
      <c r="D13" s="170">
        <v>46806</v>
      </c>
      <c r="E13" s="171"/>
      <c r="F13" s="172">
        <v>44685</v>
      </c>
      <c r="G13" s="173"/>
      <c r="H13" s="159"/>
    </row>
    <row r="14" spans="1:8" x14ac:dyDescent="0.2">
      <c r="A14" s="160"/>
      <c r="B14" s="161"/>
      <c r="C14" s="162"/>
      <c r="D14" s="163">
        <v>18090</v>
      </c>
      <c r="E14" s="164"/>
      <c r="F14" s="165">
        <v>24341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2.15</v>
      </c>
      <c r="C19" s="174">
        <f>ROUND(VALUE(SUBSTITUTE(実質収支比率等に係る経年分析!G$48,"▲","-")),2)</f>
        <v>1.05</v>
      </c>
      <c r="D19" s="174">
        <f>ROUND(VALUE(SUBSTITUTE(実質収支比率等に係る経年分析!H$48,"▲","-")),2)</f>
        <v>1.63</v>
      </c>
      <c r="E19" s="174">
        <f>ROUND(VALUE(SUBSTITUTE(実質収支比率等に係る経年分析!I$48,"▲","-")),2)</f>
        <v>2.59</v>
      </c>
      <c r="F19" s="174">
        <f>ROUND(VALUE(SUBSTITUTE(実質収支比率等に係る経年分析!J$48,"▲","-")),2)</f>
        <v>-0.15</v>
      </c>
    </row>
    <row r="20" spans="1:11" x14ac:dyDescent="0.2">
      <c r="A20" s="174" t="s">
        <v>57</v>
      </c>
      <c r="B20" s="174">
        <f>ROUND(VALUE(SUBSTITUTE(実質収支比率等に係る経年分析!F$47,"▲","-")),2)</f>
        <v>24.76</v>
      </c>
      <c r="C20" s="174">
        <f>ROUND(VALUE(SUBSTITUTE(実質収支比率等に係る経年分析!G$47,"▲","-")),2)</f>
        <v>27.3</v>
      </c>
      <c r="D20" s="174">
        <f>ROUND(VALUE(SUBSTITUTE(実質収支比率等に係る経年分析!H$47,"▲","-")),2)</f>
        <v>30.98</v>
      </c>
      <c r="E20" s="174">
        <f>ROUND(VALUE(SUBSTITUTE(実質収支比率等に係る経年分析!I$47,"▲","-")),2)</f>
        <v>36.47</v>
      </c>
      <c r="F20" s="174">
        <f>ROUND(VALUE(SUBSTITUTE(実質収支比率等に係る経年分析!J$47,"▲","-")),2)</f>
        <v>36.54</v>
      </c>
    </row>
    <row r="21" spans="1:11" x14ac:dyDescent="0.2">
      <c r="A21" s="174" t="s">
        <v>58</v>
      </c>
      <c r="B21" s="174">
        <f>IF(ISNUMBER(VALUE(SUBSTITUTE(実質収支比率等に係る経年分析!F$49,"▲","-"))),ROUND(VALUE(SUBSTITUTE(実質収支比率等に係る経年分析!F$49,"▲","-")),2),NA())</f>
        <v>-0.65</v>
      </c>
      <c r="C21" s="174">
        <f>IF(ISNUMBER(VALUE(SUBSTITUTE(実質収支比率等に係る経年分析!G$49,"▲","-"))),ROUND(VALUE(SUBSTITUTE(実質収支比率等に係る経年分析!G$49,"▲","-")),2),NA())</f>
        <v>1.46</v>
      </c>
      <c r="D21" s="174">
        <f>IF(ISNUMBER(VALUE(SUBSTITUTE(実質収支比率等に係る経年分析!H$49,"▲","-"))),ROUND(VALUE(SUBSTITUTE(実質収支比率等に係る経年分析!H$49,"▲","-")),2),NA())</f>
        <v>5.31</v>
      </c>
      <c r="E21" s="174">
        <f>IF(ISNUMBER(VALUE(SUBSTITUTE(実質収支比率等に係る経年分析!I$49,"▲","-"))),ROUND(VALUE(SUBSTITUTE(実質収支比率等に係る経年分析!I$49,"▲","-")),2),NA())</f>
        <v>8.09</v>
      </c>
      <c r="F21" s="174">
        <f>IF(ISNUMBER(VALUE(SUBSTITUTE(実質収支比率等に係る経年分析!J$49,"▲","-"))),ROUND(VALUE(SUBSTITUTE(実質収支比率等に係る経年分析!J$49,"▲","-")),2),NA())</f>
        <v>-3.4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パートタイマー等退職金共済特別会計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0.32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0.09</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0.32</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0.68</v>
      </c>
    </row>
    <row r="34" spans="1:16" x14ac:dyDescent="0.2">
      <c r="A34" s="175" t="str">
        <f>IF(連結実質赤字比率に係る赤字・黒字の構成分析!C$36="",NA(),連結実質赤字比率に係る赤字・黒字の構成分析!C$36)</f>
        <v>摂津市下水道事業会計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2.58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2.74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3.31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3.29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3.23</v>
      </c>
    </row>
    <row r="35" spans="1:16" x14ac:dyDescent="0.2">
      <c r="A35" s="175" t="str">
        <f>IF(連結実質赤字比率に係る赤字・黒字の構成分析!C$35="",NA(),連結実質赤字比率に係る赤字・黒字の構成分析!C$35)</f>
        <v>摂津市水道事業会計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17.86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19.329999999999998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17.829999999999998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15.66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14.98</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2.14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2.59</v>
      </c>
      <c r="J36" s="175">
        <f>IF(ROUND(VALUE(SUBSTITUTE(連結実質赤字比率に係る赤字・黒字の構成分析!J$34,"▲", "-")), 2) &lt; 0, ABS(ROUND(VALUE(SUBSTITUTE(連結実質赤字比率に係る赤字・黒字の構成分析!J$34,"▲", "-")), 2)), NA())</f>
        <v>0.14000000000000001</v>
      </c>
      <c r="K36" s="175" t="e">
        <f>IF(ROUND(VALUE(SUBSTITUTE(連結実質赤字比率に係る赤字・黒字の構成分析!J$34,"▲", "-")), 2) &gt;= 0, ABS(ROUND(VALUE(SUBSTITUTE(連結実質赤字比率に係る赤字・黒字の構成分析!J$34,"▲", "-")), 2)), NA())</f>
        <v>#N/A</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4007</v>
      </c>
      <c r="E42" s="176"/>
      <c r="F42" s="176"/>
      <c r="G42" s="176">
        <f>'実質公債費比率（分子）の構造'!L$52</f>
        <v>4097</v>
      </c>
      <c r="H42" s="176"/>
      <c r="I42" s="176"/>
      <c r="J42" s="176">
        <f>'実質公債費比率（分子）の構造'!M$52</f>
        <v>3979</v>
      </c>
      <c r="K42" s="176"/>
      <c r="L42" s="176"/>
      <c r="M42" s="176">
        <f>'実質公債費比率（分子）の構造'!N$52</f>
        <v>3880</v>
      </c>
      <c r="N42" s="176"/>
      <c r="O42" s="176"/>
      <c r="P42" s="176">
        <f>'実質公債費比率（分子）の構造'!O$52</f>
        <v>3700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60</v>
      </c>
      <c r="C44" s="176"/>
      <c r="D44" s="176"/>
      <c r="E44" s="176">
        <f>'実質公債費比率（分子）の構造'!L$50</f>
        <v>60</v>
      </c>
      <c r="F44" s="176"/>
      <c r="G44" s="176"/>
      <c r="H44" s="176">
        <f>'実質公債費比率（分子）の構造'!M$50</f>
        <v>60</v>
      </c>
      <c r="I44" s="176"/>
      <c r="J44" s="176"/>
      <c r="K44" s="176">
        <f>'実質公債費比率（分子）の構造'!N$50</f>
        <v>60</v>
      </c>
      <c r="L44" s="176"/>
      <c r="M44" s="176"/>
      <c r="N44" s="176">
        <f>'実質公債費比率（分子）の構造'!O$50</f>
        <v>59</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1636</v>
      </c>
      <c r="C46" s="176"/>
      <c r="D46" s="176"/>
      <c r="E46" s="176">
        <f>'実質公債費比率（分子）の構造'!L$48</f>
        <v>1628</v>
      </c>
      <c r="F46" s="176"/>
      <c r="G46" s="176"/>
      <c r="H46" s="176">
        <f>'実質公債費比率（分子）の構造'!M$48</f>
        <v>1711</v>
      </c>
      <c r="I46" s="176"/>
      <c r="J46" s="176"/>
      <c r="K46" s="176">
        <f>'実質公債費比率（分子）の構造'!N$48</f>
        <v>1668</v>
      </c>
      <c r="L46" s="176"/>
      <c r="M46" s="176"/>
      <c r="N46" s="176">
        <f>'実質公債費比率（分子）の構造'!O$48</f>
        <v>1651</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2497</v>
      </c>
      <c r="C49" s="176"/>
      <c r="D49" s="176"/>
      <c r="E49" s="176">
        <f>'実質公債費比率（分子）の構造'!L$45</f>
        <v>2098</v>
      </c>
      <c r="F49" s="176"/>
      <c r="G49" s="176"/>
      <c r="H49" s="176">
        <f>'実質公債費比率（分子）の構造'!M$45</f>
        <v>1964</v>
      </c>
      <c r="I49" s="176"/>
      <c r="J49" s="176"/>
      <c r="K49" s="176">
        <f>'実質公債費比率（分子）の構造'!N$45</f>
        <v>2005</v>
      </c>
      <c r="L49" s="176"/>
      <c r="M49" s="176"/>
      <c r="N49" s="176">
        <f>'実質公債費比率（分子）の構造'!O$45</f>
        <v>1975</v>
      </c>
      <c r="O49" s="176"/>
      <c r="P49" s="176"/>
    </row>
    <row r="50" spans="1:16" x14ac:dyDescent="0.2">
      <c r="A50" s="176" t="s">
        <v>73</v>
      </c>
      <c r="B50" s="176" t="e">
        <f>NA()</f>
        <v>#N/A</v>
      </c>
      <c r="C50" s="176">
        <f>IF(ISNUMBER('実質公債費比率（分子）の構造'!K$53),'実質公債費比率（分子）の構造'!K$53,NA())</f>
        <v>186</v>
      </c>
      <c r="D50" s="176" t="e">
        <f>NA()</f>
        <v>#N/A</v>
      </c>
      <c r="E50" s="176" t="e">
        <f>NA()</f>
        <v>#N/A</v>
      </c>
      <c r="F50" s="176">
        <f>IF(ISNUMBER('実質公債費比率（分子）の構造'!L$53),'実質公債費比率（分子）の構造'!L$53,NA())</f>
        <v>-311</v>
      </c>
      <c r="G50" s="176" t="e">
        <f>NA()</f>
        <v>#N/A</v>
      </c>
      <c r="H50" s="176" t="e">
        <f>NA()</f>
        <v>#N/A</v>
      </c>
      <c r="I50" s="176">
        <f>IF(ISNUMBER('実質公債費比率（分子）の構造'!M$53),'実質公債費比率（分子）の構造'!M$53,NA())</f>
        <v>-244</v>
      </c>
      <c r="J50" s="176" t="e">
        <f>NA()</f>
        <v>#N/A</v>
      </c>
      <c r="K50" s="176" t="e">
        <f>NA()</f>
        <v>#N/A</v>
      </c>
      <c r="L50" s="176">
        <f>IF(ISNUMBER('実質公債費比率（分子）の構造'!N$53),'実質公債費比率（分子）の構造'!N$53,NA())</f>
        <v>-147</v>
      </c>
      <c r="M50" s="176" t="e">
        <f>NA()</f>
        <v>#N/A</v>
      </c>
      <c r="N50" s="176" t="e">
        <f>NA()</f>
        <v>#N/A</v>
      </c>
      <c r="O50" s="176">
        <f>IF(ISNUMBER('実質公債費比率（分子）の構造'!O$53),'実質公債費比率（分子）の構造'!O$53,NA())</f>
        <v>-15</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27974</v>
      </c>
      <c r="E56" s="175"/>
      <c r="F56" s="175"/>
      <c r="G56" s="175">
        <f>'将来負担比率（分子）の構造'!J$52</f>
        <v>26769</v>
      </c>
      <c r="H56" s="175"/>
      <c r="I56" s="175"/>
      <c r="J56" s="175">
        <f>'将来負担比率（分子）の構造'!K$52</f>
        <v>25575</v>
      </c>
      <c r="K56" s="175"/>
      <c r="L56" s="175"/>
      <c r="M56" s="175">
        <f>'将来負担比率（分子）の構造'!L$52</f>
        <v>25383</v>
      </c>
      <c r="N56" s="175"/>
      <c r="O56" s="175"/>
      <c r="P56" s="175">
        <f>'将来負担比率（分子）の構造'!M$52</f>
        <v>24213</v>
      </c>
    </row>
    <row r="57" spans="1:16" x14ac:dyDescent="0.2">
      <c r="A57" s="175" t="s">
        <v>44</v>
      </c>
      <c r="B57" s="175"/>
      <c r="C57" s="175"/>
      <c r="D57" s="175">
        <f>'将来負担比率（分子）の構造'!I$51</f>
        <v>14674</v>
      </c>
      <c r="E57" s="175"/>
      <c r="F57" s="175"/>
      <c r="G57" s="175">
        <f>'将来負担比率（分子）の構造'!J$51</f>
        <v>14801</v>
      </c>
      <c r="H57" s="175"/>
      <c r="I57" s="175"/>
      <c r="J57" s="175">
        <f>'将来負担比率（分子）の構造'!K$51</f>
        <v>13804</v>
      </c>
      <c r="K57" s="175"/>
      <c r="L57" s="175"/>
      <c r="M57" s="175">
        <f>'将来負担比率（分子）の構造'!L$51</f>
        <v>12028</v>
      </c>
      <c r="N57" s="175"/>
      <c r="O57" s="175"/>
      <c r="P57" s="175">
        <f>'将来負担比率（分子）の構造'!M$51</f>
        <v>8910</v>
      </c>
    </row>
    <row r="58" spans="1:16" x14ac:dyDescent="0.2">
      <c r="A58" s="175" t="s">
        <v>43</v>
      </c>
      <c r="B58" s="175"/>
      <c r="C58" s="175"/>
      <c r="D58" s="175">
        <f>'将来負担比率（分子）の構造'!I$50</f>
        <v>14854</v>
      </c>
      <c r="E58" s="175"/>
      <c r="F58" s="175"/>
      <c r="G58" s="175">
        <f>'将来負担比率（分子）の構造'!J$50</f>
        <v>15289</v>
      </c>
      <c r="H58" s="175"/>
      <c r="I58" s="175"/>
      <c r="J58" s="175">
        <f>'将来負担比率（分子）の構造'!K$50</f>
        <v>16445</v>
      </c>
      <c r="K58" s="175"/>
      <c r="L58" s="175"/>
      <c r="M58" s="175">
        <f>'将来負担比率（分子）の構造'!L$50</f>
        <v>18000</v>
      </c>
      <c r="N58" s="175"/>
      <c r="O58" s="175"/>
      <c r="P58" s="175">
        <f>'将来負担比率（分子）の構造'!M$50</f>
        <v>16499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13</v>
      </c>
      <c r="C61" s="175"/>
      <c r="D61" s="175"/>
      <c r="E61" s="175">
        <f>'将来負担比率（分子）の構造'!J$46</f>
        <v>14</v>
      </c>
      <c r="F61" s="175"/>
      <c r="G61" s="175"/>
      <c r="H61" s="175">
        <f>'将来負担比率（分子）の構造'!K$46</f>
        <v>20</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4233</v>
      </c>
      <c r="C62" s="175"/>
      <c r="D62" s="175"/>
      <c r="E62" s="175">
        <f>'将来負担比率（分子）の構造'!J$45</f>
        <v>4411</v>
      </c>
      <c r="F62" s="175"/>
      <c r="G62" s="175"/>
      <c r="H62" s="175">
        <f>'将来負担比率（分子）の構造'!K$45</f>
        <v>4445</v>
      </c>
      <c r="I62" s="175"/>
      <c r="J62" s="175"/>
      <c r="K62" s="175">
        <f>'将来負担比率（分子）の構造'!L$45</f>
        <v>4300</v>
      </c>
      <c r="L62" s="175"/>
      <c r="M62" s="175"/>
      <c r="N62" s="175">
        <f>'将来負担比率（分子）の構造'!M$45</f>
        <v>4296</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17950</v>
      </c>
      <c r="C64" s="175"/>
      <c r="D64" s="175"/>
      <c r="E64" s="175">
        <f>'将来負担比率（分子）の構造'!J$43</f>
        <v>16398</v>
      </c>
      <c r="F64" s="175"/>
      <c r="G64" s="175"/>
      <c r="H64" s="175">
        <f>'将来負担比率（分子）の構造'!K$43</f>
        <v>15625</v>
      </c>
      <c r="I64" s="175"/>
      <c r="J64" s="175"/>
      <c r="K64" s="175">
        <f>'将来負担比率（分子）の構造'!L$43</f>
        <v>14644</v>
      </c>
      <c r="L64" s="175"/>
      <c r="M64" s="175"/>
      <c r="N64" s="175">
        <f>'将来負担比率（分子）の構造'!M$43</f>
        <v>13118</v>
      </c>
      <c r="O64" s="175"/>
      <c r="P64" s="175"/>
    </row>
    <row r="65" spans="1:16" x14ac:dyDescent="0.2">
      <c r="A65" s="175" t="s">
        <v>34</v>
      </c>
      <c r="B65" s="175">
        <f>'将来負担比率（分子）の構造'!I$42</f>
        <v>531</v>
      </c>
      <c r="C65" s="175"/>
      <c r="D65" s="175"/>
      <c r="E65" s="175">
        <f>'将来負担比率（分子）の構造'!J$42</f>
        <v>467</v>
      </c>
      <c r="F65" s="175"/>
      <c r="G65" s="175"/>
      <c r="H65" s="175">
        <f>'将来負担比率（分子）の構造'!K$42</f>
        <v>407</v>
      </c>
      <c r="I65" s="175"/>
      <c r="J65" s="175"/>
      <c r="K65" s="175">
        <f>'将来負担比率（分子）の構造'!L$42</f>
        <v>346</v>
      </c>
      <c r="L65" s="175"/>
      <c r="M65" s="175"/>
      <c r="N65" s="175">
        <f>'将来負担比率（分子）の構造'!M$42</f>
        <v>286</v>
      </c>
      <c r="O65" s="175"/>
      <c r="P65" s="175"/>
    </row>
    <row r="66" spans="1:16" x14ac:dyDescent="0.2">
      <c r="A66" s="175" t="s">
        <v>33</v>
      </c>
      <c r="B66" s="175">
        <f>'将来負担比率（分子）の構造'!I$41</f>
        <v>18531</v>
      </c>
      <c r="C66" s="175"/>
      <c r="D66" s="175"/>
      <c r="E66" s="175">
        <f>'将来負担比率（分子）の構造'!J$41</f>
        <v>17888</v>
      </c>
      <c r="F66" s="175"/>
      <c r="G66" s="175"/>
      <c r="H66" s="175">
        <f>'将来負担比率（分子）の構造'!K$41</f>
        <v>17715</v>
      </c>
      <c r="I66" s="175"/>
      <c r="J66" s="175"/>
      <c r="K66" s="175">
        <f>'将来負担比率（分子）の構造'!L$41</f>
        <v>19791</v>
      </c>
      <c r="L66" s="175"/>
      <c r="M66" s="175"/>
      <c r="N66" s="175">
        <f>'将来負担比率（分子）の構造'!M$41</f>
        <v>20420</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6069</v>
      </c>
      <c r="C72" s="179">
        <f>基金残高に係る経年分析!G55</f>
        <v>7522</v>
      </c>
      <c r="D72" s="179">
        <f>基金残高に係る経年分析!H55</f>
        <v>7397</v>
      </c>
    </row>
    <row r="73" spans="1:16" x14ac:dyDescent="0.2">
      <c r="A73" s="178" t="s">
        <v>80</v>
      </c>
      <c r="B73" s="179">
        <f>基金残高に係る経年分析!F56</f>
        <v>3063</v>
      </c>
      <c r="C73" s="179">
        <f>基金残高に係る経年分析!G56</f>
        <v>1637</v>
      </c>
      <c r="D73" s="179">
        <f>基金残高に係る経年分析!H56</f>
        <v>1637</v>
      </c>
    </row>
    <row r="74" spans="1:16" x14ac:dyDescent="0.2">
      <c r="A74" s="178" t="s">
        <v>81</v>
      </c>
      <c r="B74" s="179">
        <f>基金残高に係る経年分析!F57</f>
        <v>5263</v>
      </c>
      <c r="C74" s="179">
        <f>基金残高に係る経年分析!G57</f>
        <v>5276</v>
      </c>
      <c r="D74" s="179">
        <f>基金残高に係る経年分析!H57</f>
        <v>5292</v>
      </c>
    </row>
  </sheetData>
  <sheetProtection algorithmName="SHA-512" hashValue="zCpvFAKhW2VzyhI54QlsHwhAXERiJvtjJoPjRjWT5Pp0SRxNV8p3vdSzbV5t2Mda6ps1i2MRaUCV9CTik1iVUA==" saltValue="PZWQ9lZKo67Zu7V2DmIXs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232</v>
      </c>
      <c r="C5" s="610"/>
      <c r="D5" s="610"/>
      <c r="E5" s="610"/>
      <c r="F5" s="610"/>
      <c r="G5" s="610"/>
      <c r="H5" s="610"/>
      <c r="I5" s="610"/>
      <c r="J5" s="610"/>
      <c r="K5" s="610"/>
      <c r="L5" s="610"/>
      <c r="M5" s="610"/>
      <c r="N5" s="610"/>
      <c r="O5" s="610"/>
      <c r="P5" s="610"/>
      <c r="Q5" s="611"/>
      <c r="R5" s="612">
        <v>18521051</v>
      </c>
      <c r="S5" s="613"/>
      <c r="T5" s="613"/>
      <c r="U5" s="613"/>
      <c r="V5" s="613"/>
      <c r="W5" s="613"/>
      <c r="X5" s="613"/>
      <c r="Y5" s="614"/>
      <c r="Z5" s="615">
        <v>42.3</v>
      </c>
      <c r="AA5" s="615"/>
      <c r="AB5" s="615"/>
      <c r="AC5" s="615"/>
      <c r="AD5" s="616">
        <v>16842859</v>
      </c>
      <c r="AE5" s="616"/>
      <c r="AF5" s="616"/>
      <c r="AG5" s="616"/>
      <c r="AH5" s="616"/>
      <c r="AI5" s="616"/>
      <c r="AJ5" s="616"/>
      <c r="AK5" s="616"/>
      <c r="AL5" s="617">
        <v>78.900000000000006</v>
      </c>
      <c r="AM5" s="618"/>
      <c r="AN5" s="618"/>
      <c r="AO5" s="619"/>
      <c r="AP5" s="609" t="s">
        <v>233</v>
      </c>
      <c r="AQ5" s="610"/>
      <c r="AR5" s="610"/>
      <c r="AS5" s="610"/>
      <c r="AT5" s="610"/>
      <c r="AU5" s="610"/>
      <c r="AV5" s="610"/>
      <c r="AW5" s="610"/>
      <c r="AX5" s="610"/>
      <c r="AY5" s="610"/>
      <c r="AZ5" s="610"/>
      <c r="BA5" s="610"/>
      <c r="BB5" s="610"/>
      <c r="BC5" s="610"/>
      <c r="BD5" s="610"/>
      <c r="BE5" s="610"/>
      <c r="BF5" s="611"/>
      <c r="BG5" s="623">
        <v>16842859</v>
      </c>
      <c r="BH5" s="624"/>
      <c r="BI5" s="624"/>
      <c r="BJ5" s="624"/>
      <c r="BK5" s="624"/>
      <c r="BL5" s="624"/>
      <c r="BM5" s="624"/>
      <c r="BN5" s="625"/>
      <c r="BO5" s="626">
        <v>90.9</v>
      </c>
      <c r="BP5" s="626"/>
      <c r="BQ5" s="626"/>
      <c r="BR5" s="626"/>
      <c r="BS5" s="627">
        <v>414051</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2">
      <c r="B6" s="620" t="s">
        <v>237</v>
      </c>
      <c r="C6" s="621"/>
      <c r="D6" s="621"/>
      <c r="E6" s="621"/>
      <c r="F6" s="621"/>
      <c r="G6" s="621"/>
      <c r="H6" s="621"/>
      <c r="I6" s="621"/>
      <c r="J6" s="621"/>
      <c r="K6" s="621"/>
      <c r="L6" s="621"/>
      <c r="M6" s="621"/>
      <c r="N6" s="621"/>
      <c r="O6" s="621"/>
      <c r="P6" s="621"/>
      <c r="Q6" s="622"/>
      <c r="R6" s="623">
        <v>159475</v>
      </c>
      <c r="S6" s="624"/>
      <c r="T6" s="624"/>
      <c r="U6" s="624"/>
      <c r="V6" s="624"/>
      <c r="W6" s="624"/>
      <c r="X6" s="624"/>
      <c r="Y6" s="625"/>
      <c r="Z6" s="626">
        <v>0.4</v>
      </c>
      <c r="AA6" s="626"/>
      <c r="AB6" s="626"/>
      <c r="AC6" s="626"/>
      <c r="AD6" s="627">
        <v>159475</v>
      </c>
      <c r="AE6" s="627"/>
      <c r="AF6" s="627"/>
      <c r="AG6" s="627"/>
      <c r="AH6" s="627"/>
      <c r="AI6" s="627"/>
      <c r="AJ6" s="627"/>
      <c r="AK6" s="627"/>
      <c r="AL6" s="628">
        <v>0.7</v>
      </c>
      <c r="AM6" s="629"/>
      <c r="AN6" s="629"/>
      <c r="AO6" s="630"/>
      <c r="AP6" s="620" t="s">
        <v>238</v>
      </c>
      <c r="AQ6" s="621"/>
      <c r="AR6" s="621"/>
      <c r="AS6" s="621"/>
      <c r="AT6" s="621"/>
      <c r="AU6" s="621"/>
      <c r="AV6" s="621"/>
      <c r="AW6" s="621"/>
      <c r="AX6" s="621"/>
      <c r="AY6" s="621"/>
      <c r="AZ6" s="621"/>
      <c r="BA6" s="621"/>
      <c r="BB6" s="621"/>
      <c r="BC6" s="621"/>
      <c r="BD6" s="621"/>
      <c r="BE6" s="621"/>
      <c r="BF6" s="622"/>
      <c r="BG6" s="623">
        <v>16842859</v>
      </c>
      <c r="BH6" s="624"/>
      <c r="BI6" s="624"/>
      <c r="BJ6" s="624"/>
      <c r="BK6" s="624"/>
      <c r="BL6" s="624"/>
      <c r="BM6" s="624"/>
      <c r="BN6" s="625"/>
      <c r="BO6" s="626">
        <v>90.9</v>
      </c>
      <c r="BP6" s="626"/>
      <c r="BQ6" s="626"/>
      <c r="BR6" s="626"/>
      <c r="BS6" s="627">
        <v>414051</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275557</v>
      </c>
      <c r="CS6" s="624"/>
      <c r="CT6" s="624"/>
      <c r="CU6" s="624"/>
      <c r="CV6" s="624"/>
      <c r="CW6" s="624"/>
      <c r="CX6" s="624"/>
      <c r="CY6" s="625"/>
      <c r="CZ6" s="617">
        <v>0.6</v>
      </c>
      <c r="DA6" s="618"/>
      <c r="DB6" s="618"/>
      <c r="DC6" s="634"/>
      <c r="DD6" s="632" t="s">
        <v>240</v>
      </c>
      <c r="DE6" s="624"/>
      <c r="DF6" s="624"/>
      <c r="DG6" s="624"/>
      <c r="DH6" s="624"/>
      <c r="DI6" s="624"/>
      <c r="DJ6" s="624"/>
      <c r="DK6" s="624"/>
      <c r="DL6" s="624"/>
      <c r="DM6" s="624"/>
      <c r="DN6" s="624"/>
      <c r="DO6" s="624"/>
      <c r="DP6" s="625"/>
      <c r="DQ6" s="632">
        <v>275557</v>
      </c>
      <c r="DR6" s="624"/>
      <c r="DS6" s="624"/>
      <c r="DT6" s="624"/>
      <c r="DU6" s="624"/>
      <c r="DV6" s="624"/>
      <c r="DW6" s="624"/>
      <c r="DX6" s="624"/>
      <c r="DY6" s="624"/>
      <c r="DZ6" s="624"/>
      <c r="EA6" s="624"/>
      <c r="EB6" s="624"/>
      <c r="EC6" s="633"/>
    </row>
    <row r="7" spans="2:143" ht="11.25" customHeight="1" x14ac:dyDescent="0.2">
      <c r="B7" s="620" t="s">
        <v>241</v>
      </c>
      <c r="C7" s="621"/>
      <c r="D7" s="621"/>
      <c r="E7" s="621"/>
      <c r="F7" s="621"/>
      <c r="G7" s="621"/>
      <c r="H7" s="621"/>
      <c r="I7" s="621"/>
      <c r="J7" s="621"/>
      <c r="K7" s="621"/>
      <c r="L7" s="621"/>
      <c r="M7" s="621"/>
      <c r="N7" s="621"/>
      <c r="O7" s="621"/>
      <c r="P7" s="621"/>
      <c r="Q7" s="622"/>
      <c r="R7" s="623">
        <v>11692</v>
      </c>
      <c r="S7" s="624"/>
      <c r="T7" s="624"/>
      <c r="U7" s="624"/>
      <c r="V7" s="624"/>
      <c r="W7" s="624"/>
      <c r="X7" s="624"/>
      <c r="Y7" s="625"/>
      <c r="Z7" s="626">
        <v>0</v>
      </c>
      <c r="AA7" s="626"/>
      <c r="AB7" s="626"/>
      <c r="AC7" s="626"/>
      <c r="AD7" s="627">
        <v>11692</v>
      </c>
      <c r="AE7" s="627"/>
      <c r="AF7" s="627"/>
      <c r="AG7" s="627"/>
      <c r="AH7" s="627"/>
      <c r="AI7" s="627"/>
      <c r="AJ7" s="627"/>
      <c r="AK7" s="627"/>
      <c r="AL7" s="628">
        <v>0.1</v>
      </c>
      <c r="AM7" s="629"/>
      <c r="AN7" s="629"/>
      <c r="AO7" s="630"/>
      <c r="AP7" s="620" t="s">
        <v>242</v>
      </c>
      <c r="AQ7" s="621"/>
      <c r="AR7" s="621"/>
      <c r="AS7" s="621"/>
      <c r="AT7" s="621"/>
      <c r="AU7" s="621"/>
      <c r="AV7" s="621"/>
      <c r="AW7" s="621"/>
      <c r="AX7" s="621"/>
      <c r="AY7" s="621"/>
      <c r="AZ7" s="621"/>
      <c r="BA7" s="621"/>
      <c r="BB7" s="621"/>
      <c r="BC7" s="621"/>
      <c r="BD7" s="621"/>
      <c r="BE7" s="621"/>
      <c r="BF7" s="622"/>
      <c r="BG7" s="623">
        <v>6822970</v>
      </c>
      <c r="BH7" s="624"/>
      <c r="BI7" s="624"/>
      <c r="BJ7" s="624"/>
      <c r="BK7" s="624"/>
      <c r="BL7" s="624"/>
      <c r="BM7" s="624"/>
      <c r="BN7" s="625"/>
      <c r="BO7" s="626">
        <v>36.799999999999997</v>
      </c>
      <c r="BP7" s="626"/>
      <c r="BQ7" s="626"/>
      <c r="BR7" s="626"/>
      <c r="BS7" s="627">
        <v>414051</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3604831</v>
      </c>
      <c r="CS7" s="624"/>
      <c r="CT7" s="624"/>
      <c r="CU7" s="624"/>
      <c r="CV7" s="624"/>
      <c r="CW7" s="624"/>
      <c r="CX7" s="624"/>
      <c r="CY7" s="625"/>
      <c r="CZ7" s="626">
        <v>8.4</v>
      </c>
      <c r="DA7" s="626"/>
      <c r="DB7" s="626"/>
      <c r="DC7" s="626"/>
      <c r="DD7" s="632">
        <v>125191</v>
      </c>
      <c r="DE7" s="624"/>
      <c r="DF7" s="624"/>
      <c r="DG7" s="624"/>
      <c r="DH7" s="624"/>
      <c r="DI7" s="624"/>
      <c r="DJ7" s="624"/>
      <c r="DK7" s="624"/>
      <c r="DL7" s="624"/>
      <c r="DM7" s="624"/>
      <c r="DN7" s="624"/>
      <c r="DO7" s="624"/>
      <c r="DP7" s="625"/>
      <c r="DQ7" s="632">
        <v>3238335</v>
      </c>
      <c r="DR7" s="624"/>
      <c r="DS7" s="624"/>
      <c r="DT7" s="624"/>
      <c r="DU7" s="624"/>
      <c r="DV7" s="624"/>
      <c r="DW7" s="624"/>
      <c r="DX7" s="624"/>
      <c r="DY7" s="624"/>
      <c r="DZ7" s="624"/>
      <c r="EA7" s="624"/>
      <c r="EB7" s="624"/>
      <c r="EC7" s="633"/>
    </row>
    <row r="8" spans="2:143" ht="11.25" customHeight="1" x14ac:dyDescent="0.2">
      <c r="B8" s="620" t="s">
        <v>244</v>
      </c>
      <c r="C8" s="621"/>
      <c r="D8" s="621"/>
      <c r="E8" s="621"/>
      <c r="F8" s="621"/>
      <c r="G8" s="621"/>
      <c r="H8" s="621"/>
      <c r="I8" s="621"/>
      <c r="J8" s="621"/>
      <c r="K8" s="621"/>
      <c r="L8" s="621"/>
      <c r="M8" s="621"/>
      <c r="N8" s="621"/>
      <c r="O8" s="621"/>
      <c r="P8" s="621"/>
      <c r="Q8" s="622"/>
      <c r="R8" s="623">
        <v>97973</v>
      </c>
      <c r="S8" s="624"/>
      <c r="T8" s="624"/>
      <c r="U8" s="624"/>
      <c r="V8" s="624"/>
      <c r="W8" s="624"/>
      <c r="X8" s="624"/>
      <c r="Y8" s="625"/>
      <c r="Z8" s="626">
        <v>0.2</v>
      </c>
      <c r="AA8" s="626"/>
      <c r="AB8" s="626"/>
      <c r="AC8" s="626"/>
      <c r="AD8" s="627">
        <v>97973</v>
      </c>
      <c r="AE8" s="627"/>
      <c r="AF8" s="627"/>
      <c r="AG8" s="627"/>
      <c r="AH8" s="627"/>
      <c r="AI8" s="627"/>
      <c r="AJ8" s="627"/>
      <c r="AK8" s="627"/>
      <c r="AL8" s="628">
        <v>0.5</v>
      </c>
      <c r="AM8" s="629"/>
      <c r="AN8" s="629"/>
      <c r="AO8" s="630"/>
      <c r="AP8" s="620" t="s">
        <v>245</v>
      </c>
      <c r="AQ8" s="621"/>
      <c r="AR8" s="621"/>
      <c r="AS8" s="621"/>
      <c r="AT8" s="621"/>
      <c r="AU8" s="621"/>
      <c r="AV8" s="621"/>
      <c r="AW8" s="621"/>
      <c r="AX8" s="621"/>
      <c r="AY8" s="621"/>
      <c r="AZ8" s="621"/>
      <c r="BA8" s="621"/>
      <c r="BB8" s="621"/>
      <c r="BC8" s="621"/>
      <c r="BD8" s="621"/>
      <c r="BE8" s="621"/>
      <c r="BF8" s="622"/>
      <c r="BG8" s="623">
        <v>153169</v>
      </c>
      <c r="BH8" s="624"/>
      <c r="BI8" s="624"/>
      <c r="BJ8" s="624"/>
      <c r="BK8" s="624"/>
      <c r="BL8" s="624"/>
      <c r="BM8" s="624"/>
      <c r="BN8" s="625"/>
      <c r="BO8" s="626">
        <v>0.8</v>
      </c>
      <c r="BP8" s="626"/>
      <c r="BQ8" s="626"/>
      <c r="BR8" s="626"/>
      <c r="BS8" s="627" t="s">
        <v>240</v>
      </c>
      <c r="BT8" s="627"/>
      <c r="BU8" s="627"/>
      <c r="BV8" s="627"/>
      <c r="BW8" s="627"/>
      <c r="BX8" s="627"/>
      <c r="BY8" s="627"/>
      <c r="BZ8" s="627"/>
      <c r="CA8" s="627"/>
      <c r="CB8" s="631"/>
      <c r="CD8" s="620" t="s">
        <v>246</v>
      </c>
      <c r="CE8" s="621"/>
      <c r="CF8" s="621"/>
      <c r="CG8" s="621"/>
      <c r="CH8" s="621"/>
      <c r="CI8" s="621"/>
      <c r="CJ8" s="621"/>
      <c r="CK8" s="621"/>
      <c r="CL8" s="621"/>
      <c r="CM8" s="621"/>
      <c r="CN8" s="621"/>
      <c r="CO8" s="621"/>
      <c r="CP8" s="621"/>
      <c r="CQ8" s="622"/>
      <c r="CR8" s="623">
        <v>18092673</v>
      </c>
      <c r="CS8" s="624"/>
      <c r="CT8" s="624"/>
      <c r="CU8" s="624"/>
      <c r="CV8" s="624"/>
      <c r="CW8" s="624"/>
      <c r="CX8" s="624"/>
      <c r="CY8" s="625"/>
      <c r="CZ8" s="626">
        <v>42.1</v>
      </c>
      <c r="DA8" s="626"/>
      <c r="DB8" s="626"/>
      <c r="DC8" s="626"/>
      <c r="DD8" s="632">
        <v>355368</v>
      </c>
      <c r="DE8" s="624"/>
      <c r="DF8" s="624"/>
      <c r="DG8" s="624"/>
      <c r="DH8" s="624"/>
      <c r="DI8" s="624"/>
      <c r="DJ8" s="624"/>
      <c r="DK8" s="624"/>
      <c r="DL8" s="624"/>
      <c r="DM8" s="624"/>
      <c r="DN8" s="624"/>
      <c r="DO8" s="624"/>
      <c r="DP8" s="625"/>
      <c r="DQ8" s="632">
        <v>7637131</v>
      </c>
      <c r="DR8" s="624"/>
      <c r="DS8" s="624"/>
      <c r="DT8" s="624"/>
      <c r="DU8" s="624"/>
      <c r="DV8" s="624"/>
      <c r="DW8" s="624"/>
      <c r="DX8" s="624"/>
      <c r="DY8" s="624"/>
      <c r="DZ8" s="624"/>
      <c r="EA8" s="624"/>
      <c r="EB8" s="624"/>
      <c r="EC8" s="633"/>
    </row>
    <row r="9" spans="2:143" ht="11.25" customHeight="1" x14ac:dyDescent="0.2">
      <c r="B9" s="620" t="s">
        <v>247</v>
      </c>
      <c r="C9" s="621"/>
      <c r="D9" s="621"/>
      <c r="E9" s="621"/>
      <c r="F9" s="621"/>
      <c r="G9" s="621"/>
      <c r="H9" s="621"/>
      <c r="I9" s="621"/>
      <c r="J9" s="621"/>
      <c r="K9" s="621"/>
      <c r="L9" s="621"/>
      <c r="M9" s="621"/>
      <c r="N9" s="621"/>
      <c r="O9" s="621"/>
      <c r="P9" s="621"/>
      <c r="Q9" s="622"/>
      <c r="R9" s="623">
        <v>70403</v>
      </c>
      <c r="S9" s="624"/>
      <c r="T9" s="624"/>
      <c r="U9" s="624"/>
      <c r="V9" s="624"/>
      <c r="W9" s="624"/>
      <c r="X9" s="624"/>
      <c r="Y9" s="625"/>
      <c r="Z9" s="626">
        <v>0.2</v>
      </c>
      <c r="AA9" s="626"/>
      <c r="AB9" s="626"/>
      <c r="AC9" s="626"/>
      <c r="AD9" s="627">
        <v>70403</v>
      </c>
      <c r="AE9" s="627"/>
      <c r="AF9" s="627"/>
      <c r="AG9" s="627"/>
      <c r="AH9" s="627"/>
      <c r="AI9" s="627"/>
      <c r="AJ9" s="627"/>
      <c r="AK9" s="627"/>
      <c r="AL9" s="628">
        <v>0.3</v>
      </c>
      <c r="AM9" s="629"/>
      <c r="AN9" s="629"/>
      <c r="AO9" s="630"/>
      <c r="AP9" s="620" t="s">
        <v>248</v>
      </c>
      <c r="AQ9" s="621"/>
      <c r="AR9" s="621"/>
      <c r="AS9" s="621"/>
      <c r="AT9" s="621"/>
      <c r="AU9" s="621"/>
      <c r="AV9" s="621"/>
      <c r="AW9" s="621"/>
      <c r="AX9" s="621"/>
      <c r="AY9" s="621"/>
      <c r="AZ9" s="621"/>
      <c r="BA9" s="621"/>
      <c r="BB9" s="621"/>
      <c r="BC9" s="621"/>
      <c r="BD9" s="621"/>
      <c r="BE9" s="621"/>
      <c r="BF9" s="622"/>
      <c r="BG9" s="623">
        <v>4847103</v>
      </c>
      <c r="BH9" s="624"/>
      <c r="BI9" s="624"/>
      <c r="BJ9" s="624"/>
      <c r="BK9" s="624"/>
      <c r="BL9" s="624"/>
      <c r="BM9" s="624"/>
      <c r="BN9" s="625"/>
      <c r="BO9" s="626">
        <v>26.2</v>
      </c>
      <c r="BP9" s="626"/>
      <c r="BQ9" s="626"/>
      <c r="BR9" s="626"/>
      <c r="BS9" s="627" t="s">
        <v>240</v>
      </c>
      <c r="BT9" s="627"/>
      <c r="BU9" s="627"/>
      <c r="BV9" s="627"/>
      <c r="BW9" s="627"/>
      <c r="BX9" s="627"/>
      <c r="BY9" s="627"/>
      <c r="BZ9" s="627"/>
      <c r="CA9" s="627"/>
      <c r="CB9" s="631"/>
      <c r="CD9" s="620" t="s">
        <v>249</v>
      </c>
      <c r="CE9" s="621"/>
      <c r="CF9" s="621"/>
      <c r="CG9" s="621"/>
      <c r="CH9" s="621"/>
      <c r="CI9" s="621"/>
      <c r="CJ9" s="621"/>
      <c r="CK9" s="621"/>
      <c r="CL9" s="621"/>
      <c r="CM9" s="621"/>
      <c r="CN9" s="621"/>
      <c r="CO9" s="621"/>
      <c r="CP9" s="621"/>
      <c r="CQ9" s="622"/>
      <c r="CR9" s="623">
        <v>4962867</v>
      </c>
      <c r="CS9" s="624"/>
      <c r="CT9" s="624"/>
      <c r="CU9" s="624"/>
      <c r="CV9" s="624"/>
      <c r="CW9" s="624"/>
      <c r="CX9" s="624"/>
      <c r="CY9" s="625"/>
      <c r="CZ9" s="626">
        <v>11.6</v>
      </c>
      <c r="DA9" s="626"/>
      <c r="DB9" s="626"/>
      <c r="DC9" s="626"/>
      <c r="DD9" s="632">
        <v>1224310</v>
      </c>
      <c r="DE9" s="624"/>
      <c r="DF9" s="624"/>
      <c r="DG9" s="624"/>
      <c r="DH9" s="624"/>
      <c r="DI9" s="624"/>
      <c r="DJ9" s="624"/>
      <c r="DK9" s="624"/>
      <c r="DL9" s="624"/>
      <c r="DM9" s="624"/>
      <c r="DN9" s="624"/>
      <c r="DO9" s="624"/>
      <c r="DP9" s="625"/>
      <c r="DQ9" s="632">
        <v>3235723</v>
      </c>
      <c r="DR9" s="624"/>
      <c r="DS9" s="624"/>
      <c r="DT9" s="624"/>
      <c r="DU9" s="624"/>
      <c r="DV9" s="624"/>
      <c r="DW9" s="624"/>
      <c r="DX9" s="624"/>
      <c r="DY9" s="624"/>
      <c r="DZ9" s="624"/>
      <c r="EA9" s="624"/>
      <c r="EB9" s="624"/>
      <c r="EC9" s="633"/>
    </row>
    <row r="10" spans="2:143" ht="11.25" customHeight="1" x14ac:dyDescent="0.2">
      <c r="B10" s="620" t="s">
        <v>250</v>
      </c>
      <c r="C10" s="621"/>
      <c r="D10" s="621"/>
      <c r="E10" s="621"/>
      <c r="F10" s="621"/>
      <c r="G10" s="621"/>
      <c r="H10" s="621"/>
      <c r="I10" s="621"/>
      <c r="J10" s="621"/>
      <c r="K10" s="621"/>
      <c r="L10" s="621"/>
      <c r="M10" s="621"/>
      <c r="N10" s="621"/>
      <c r="O10" s="621"/>
      <c r="P10" s="621"/>
      <c r="Q10" s="622"/>
      <c r="R10" s="623" t="s">
        <v>240</v>
      </c>
      <c r="S10" s="624"/>
      <c r="T10" s="624"/>
      <c r="U10" s="624"/>
      <c r="V10" s="624"/>
      <c r="W10" s="624"/>
      <c r="X10" s="624"/>
      <c r="Y10" s="625"/>
      <c r="Z10" s="626" t="s">
        <v>240</v>
      </c>
      <c r="AA10" s="626"/>
      <c r="AB10" s="626"/>
      <c r="AC10" s="626"/>
      <c r="AD10" s="627" t="s">
        <v>240</v>
      </c>
      <c r="AE10" s="627"/>
      <c r="AF10" s="627"/>
      <c r="AG10" s="627"/>
      <c r="AH10" s="627"/>
      <c r="AI10" s="627"/>
      <c r="AJ10" s="627"/>
      <c r="AK10" s="627"/>
      <c r="AL10" s="628" t="s">
        <v>240</v>
      </c>
      <c r="AM10" s="629"/>
      <c r="AN10" s="629"/>
      <c r="AO10" s="630"/>
      <c r="AP10" s="620" t="s">
        <v>251</v>
      </c>
      <c r="AQ10" s="621"/>
      <c r="AR10" s="621"/>
      <c r="AS10" s="621"/>
      <c r="AT10" s="621"/>
      <c r="AU10" s="621"/>
      <c r="AV10" s="621"/>
      <c r="AW10" s="621"/>
      <c r="AX10" s="621"/>
      <c r="AY10" s="621"/>
      <c r="AZ10" s="621"/>
      <c r="BA10" s="621"/>
      <c r="BB10" s="621"/>
      <c r="BC10" s="621"/>
      <c r="BD10" s="621"/>
      <c r="BE10" s="621"/>
      <c r="BF10" s="622"/>
      <c r="BG10" s="623">
        <v>371735</v>
      </c>
      <c r="BH10" s="624"/>
      <c r="BI10" s="624"/>
      <c r="BJ10" s="624"/>
      <c r="BK10" s="624"/>
      <c r="BL10" s="624"/>
      <c r="BM10" s="624"/>
      <c r="BN10" s="625"/>
      <c r="BO10" s="626">
        <v>2</v>
      </c>
      <c r="BP10" s="626"/>
      <c r="BQ10" s="626"/>
      <c r="BR10" s="626"/>
      <c r="BS10" s="627" t="s">
        <v>240</v>
      </c>
      <c r="BT10" s="627"/>
      <c r="BU10" s="627"/>
      <c r="BV10" s="627"/>
      <c r="BW10" s="627"/>
      <c r="BX10" s="627"/>
      <c r="BY10" s="627"/>
      <c r="BZ10" s="627"/>
      <c r="CA10" s="627"/>
      <c r="CB10" s="631"/>
      <c r="CD10" s="620" t="s">
        <v>252</v>
      </c>
      <c r="CE10" s="621"/>
      <c r="CF10" s="621"/>
      <c r="CG10" s="621"/>
      <c r="CH10" s="621"/>
      <c r="CI10" s="621"/>
      <c r="CJ10" s="621"/>
      <c r="CK10" s="621"/>
      <c r="CL10" s="621"/>
      <c r="CM10" s="621"/>
      <c r="CN10" s="621"/>
      <c r="CO10" s="621"/>
      <c r="CP10" s="621"/>
      <c r="CQ10" s="622"/>
      <c r="CR10" s="623">
        <v>46000</v>
      </c>
      <c r="CS10" s="624"/>
      <c r="CT10" s="624"/>
      <c r="CU10" s="624"/>
      <c r="CV10" s="624"/>
      <c r="CW10" s="624"/>
      <c r="CX10" s="624"/>
      <c r="CY10" s="625"/>
      <c r="CZ10" s="626">
        <v>0.1</v>
      </c>
      <c r="DA10" s="626"/>
      <c r="DB10" s="626"/>
      <c r="DC10" s="626"/>
      <c r="DD10" s="632" t="s">
        <v>240</v>
      </c>
      <c r="DE10" s="624"/>
      <c r="DF10" s="624"/>
      <c r="DG10" s="624"/>
      <c r="DH10" s="624"/>
      <c r="DI10" s="624"/>
      <c r="DJ10" s="624"/>
      <c r="DK10" s="624"/>
      <c r="DL10" s="624"/>
      <c r="DM10" s="624"/>
      <c r="DN10" s="624"/>
      <c r="DO10" s="624"/>
      <c r="DP10" s="625"/>
      <c r="DQ10" s="632">
        <v>45627</v>
      </c>
      <c r="DR10" s="624"/>
      <c r="DS10" s="624"/>
      <c r="DT10" s="624"/>
      <c r="DU10" s="624"/>
      <c r="DV10" s="624"/>
      <c r="DW10" s="624"/>
      <c r="DX10" s="624"/>
      <c r="DY10" s="624"/>
      <c r="DZ10" s="624"/>
      <c r="EA10" s="624"/>
      <c r="EB10" s="624"/>
      <c r="EC10" s="633"/>
    </row>
    <row r="11" spans="2:143" ht="11.25" customHeight="1" x14ac:dyDescent="0.2">
      <c r="B11" s="620" t="s">
        <v>253</v>
      </c>
      <c r="C11" s="621"/>
      <c r="D11" s="621"/>
      <c r="E11" s="621"/>
      <c r="F11" s="621"/>
      <c r="G11" s="621"/>
      <c r="H11" s="621"/>
      <c r="I11" s="621"/>
      <c r="J11" s="621"/>
      <c r="K11" s="621"/>
      <c r="L11" s="621"/>
      <c r="M11" s="621"/>
      <c r="N11" s="621"/>
      <c r="O11" s="621"/>
      <c r="P11" s="621"/>
      <c r="Q11" s="622"/>
      <c r="R11" s="623">
        <v>2219285</v>
      </c>
      <c r="S11" s="624"/>
      <c r="T11" s="624"/>
      <c r="U11" s="624"/>
      <c r="V11" s="624"/>
      <c r="W11" s="624"/>
      <c r="X11" s="624"/>
      <c r="Y11" s="625"/>
      <c r="Z11" s="628">
        <v>5.0999999999999996</v>
      </c>
      <c r="AA11" s="629"/>
      <c r="AB11" s="629"/>
      <c r="AC11" s="635"/>
      <c r="AD11" s="632">
        <v>2219285</v>
      </c>
      <c r="AE11" s="624"/>
      <c r="AF11" s="624"/>
      <c r="AG11" s="624"/>
      <c r="AH11" s="624"/>
      <c r="AI11" s="624"/>
      <c r="AJ11" s="624"/>
      <c r="AK11" s="625"/>
      <c r="AL11" s="628">
        <v>10.4</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1450963</v>
      </c>
      <c r="BH11" s="624"/>
      <c r="BI11" s="624"/>
      <c r="BJ11" s="624"/>
      <c r="BK11" s="624"/>
      <c r="BL11" s="624"/>
      <c r="BM11" s="624"/>
      <c r="BN11" s="625"/>
      <c r="BO11" s="626">
        <v>7.8</v>
      </c>
      <c r="BP11" s="626"/>
      <c r="BQ11" s="626"/>
      <c r="BR11" s="626"/>
      <c r="BS11" s="627">
        <v>414051</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152780</v>
      </c>
      <c r="CS11" s="624"/>
      <c r="CT11" s="624"/>
      <c r="CU11" s="624"/>
      <c r="CV11" s="624"/>
      <c r="CW11" s="624"/>
      <c r="CX11" s="624"/>
      <c r="CY11" s="625"/>
      <c r="CZ11" s="626">
        <v>0.4</v>
      </c>
      <c r="DA11" s="626"/>
      <c r="DB11" s="626"/>
      <c r="DC11" s="626"/>
      <c r="DD11" s="632">
        <v>21690</v>
      </c>
      <c r="DE11" s="624"/>
      <c r="DF11" s="624"/>
      <c r="DG11" s="624"/>
      <c r="DH11" s="624"/>
      <c r="DI11" s="624"/>
      <c r="DJ11" s="624"/>
      <c r="DK11" s="624"/>
      <c r="DL11" s="624"/>
      <c r="DM11" s="624"/>
      <c r="DN11" s="624"/>
      <c r="DO11" s="624"/>
      <c r="DP11" s="625"/>
      <c r="DQ11" s="632">
        <v>137159</v>
      </c>
      <c r="DR11" s="624"/>
      <c r="DS11" s="624"/>
      <c r="DT11" s="624"/>
      <c r="DU11" s="624"/>
      <c r="DV11" s="624"/>
      <c r="DW11" s="624"/>
      <c r="DX11" s="624"/>
      <c r="DY11" s="624"/>
      <c r="DZ11" s="624"/>
      <c r="EA11" s="624"/>
      <c r="EB11" s="624"/>
      <c r="EC11" s="633"/>
    </row>
    <row r="12" spans="2:143" ht="11.25" customHeight="1" x14ac:dyDescent="0.2">
      <c r="B12" s="620" t="s">
        <v>256</v>
      </c>
      <c r="C12" s="621"/>
      <c r="D12" s="621"/>
      <c r="E12" s="621"/>
      <c r="F12" s="621"/>
      <c r="G12" s="621"/>
      <c r="H12" s="621"/>
      <c r="I12" s="621"/>
      <c r="J12" s="621"/>
      <c r="K12" s="621"/>
      <c r="L12" s="621"/>
      <c r="M12" s="621"/>
      <c r="N12" s="621"/>
      <c r="O12" s="621"/>
      <c r="P12" s="621"/>
      <c r="Q12" s="622"/>
      <c r="R12" s="623">
        <v>2083</v>
      </c>
      <c r="S12" s="624"/>
      <c r="T12" s="624"/>
      <c r="U12" s="624"/>
      <c r="V12" s="624"/>
      <c r="W12" s="624"/>
      <c r="X12" s="624"/>
      <c r="Y12" s="625"/>
      <c r="Z12" s="626">
        <v>0</v>
      </c>
      <c r="AA12" s="626"/>
      <c r="AB12" s="626"/>
      <c r="AC12" s="626"/>
      <c r="AD12" s="627">
        <v>2083</v>
      </c>
      <c r="AE12" s="627"/>
      <c r="AF12" s="627"/>
      <c r="AG12" s="627"/>
      <c r="AH12" s="627"/>
      <c r="AI12" s="627"/>
      <c r="AJ12" s="627"/>
      <c r="AK12" s="627"/>
      <c r="AL12" s="628">
        <v>0</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9074200</v>
      </c>
      <c r="BH12" s="624"/>
      <c r="BI12" s="624"/>
      <c r="BJ12" s="624"/>
      <c r="BK12" s="624"/>
      <c r="BL12" s="624"/>
      <c r="BM12" s="624"/>
      <c r="BN12" s="625"/>
      <c r="BO12" s="626">
        <v>49</v>
      </c>
      <c r="BP12" s="626"/>
      <c r="BQ12" s="626"/>
      <c r="BR12" s="626"/>
      <c r="BS12" s="627" t="s">
        <v>240</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1407397</v>
      </c>
      <c r="CS12" s="624"/>
      <c r="CT12" s="624"/>
      <c r="CU12" s="624"/>
      <c r="CV12" s="624"/>
      <c r="CW12" s="624"/>
      <c r="CX12" s="624"/>
      <c r="CY12" s="625"/>
      <c r="CZ12" s="626">
        <v>3.3</v>
      </c>
      <c r="DA12" s="626"/>
      <c r="DB12" s="626"/>
      <c r="DC12" s="626"/>
      <c r="DD12" s="632" t="s">
        <v>240</v>
      </c>
      <c r="DE12" s="624"/>
      <c r="DF12" s="624"/>
      <c r="DG12" s="624"/>
      <c r="DH12" s="624"/>
      <c r="DI12" s="624"/>
      <c r="DJ12" s="624"/>
      <c r="DK12" s="624"/>
      <c r="DL12" s="624"/>
      <c r="DM12" s="624"/>
      <c r="DN12" s="624"/>
      <c r="DO12" s="624"/>
      <c r="DP12" s="625"/>
      <c r="DQ12" s="632">
        <v>940331</v>
      </c>
      <c r="DR12" s="624"/>
      <c r="DS12" s="624"/>
      <c r="DT12" s="624"/>
      <c r="DU12" s="624"/>
      <c r="DV12" s="624"/>
      <c r="DW12" s="624"/>
      <c r="DX12" s="624"/>
      <c r="DY12" s="624"/>
      <c r="DZ12" s="624"/>
      <c r="EA12" s="624"/>
      <c r="EB12" s="624"/>
      <c r="EC12" s="633"/>
    </row>
    <row r="13" spans="2:143" ht="11.25" customHeight="1" x14ac:dyDescent="0.2">
      <c r="B13" s="620" t="s">
        <v>259</v>
      </c>
      <c r="C13" s="621"/>
      <c r="D13" s="621"/>
      <c r="E13" s="621"/>
      <c r="F13" s="621"/>
      <c r="G13" s="621"/>
      <c r="H13" s="621"/>
      <c r="I13" s="621"/>
      <c r="J13" s="621"/>
      <c r="K13" s="621"/>
      <c r="L13" s="621"/>
      <c r="M13" s="621"/>
      <c r="N13" s="621"/>
      <c r="O13" s="621"/>
      <c r="P13" s="621"/>
      <c r="Q13" s="622"/>
      <c r="R13" s="623" t="s">
        <v>240</v>
      </c>
      <c r="S13" s="624"/>
      <c r="T13" s="624"/>
      <c r="U13" s="624"/>
      <c r="V13" s="624"/>
      <c r="W13" s="624"/>
      <c r="X13" s="624"/>
      <c r="Y13" s="625"/>
      <c r="Z13" s="626" t="s">
        <v>240</v>
      </c>
      <c r="AA13" s="626"/>
      <c r="AB13" s="626"/>
      <c r="AC13" s="626"/>
      <c r="AD13" s="627" t="s">
        <v>240</v>
      </c>
      <c r="AE13" s="627"/>
      <c r="AF13" s="627"/>
      <c r="AG13" s="627"/>
      <c r="AH13" s="627"/>
      <c r="AI13" s="627"/>
      <c r="AJ13" s="627"/>
      <c r="AK13" s="627"/>
      <c r="AL13" s="628" t="s">
        <v>240</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9007213</v>
      </c>
      <c r="BH13" s="624"/>
      <c r="BI13" s="624"/>
      <c r="BJ13" s="624"/>
      <c r="BK13" s="624"/>
      <c r="BL13" s="624"/>
      <c r="BM13" s="624"/>
      <c r="BN13" s="625"/>
      <c r="BO13" s="626">
        <v>48.6</v>
      </c>
      <c r="BP13" s="626"/>
      <c r="BQ13" s="626"/>
      <c r="BR13" s="626"/>
      <c r="BS13" s="627" t="s">
        <v>240</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7867396</v>
      </c>
      <c r="CS13" s="624"/>
      <c r="CT13" s="624"/>
      <c r="CU13" s="624"/>
      <c r="CV13" s="624"/>
      <c r="CW13" s="624"/>
      <c r="CX13" s="624"/>
      <c r="CY13" s="625"/>
      <c r="CZ13" s="626">
        <v>18.3</v>
      </c>
      <c r="DA13" s="626"/>
      <c r="DB13" s="626"/>
      <c r="DC13" s="626"/>
      <c r="DD13" s="632">
        <v>4586014</v>
      </c>
      <c r="DE13" s="624"/>
      <c r="DF13" s="624"/>
      <c r="DG13" s="624"/>
      <c r="DH13" s="624"/>
      <c r="DI13" s="624"/>
      <c r="DJ13" s="624"/>
      <c r="DK13" s="624"/>
      <c r="DL13" s="624"/>
      <c r="DM13" s="624"/>
      <c r="DN13" s="624"/>
      <c r="DO13" s="624"/>
      <c r="DP13" s="625"/>
      <c r="DQ13" s="632">
        <v>4019763</v>
      </c>
      <c r="DR13" s="624"/>
      <c r="DS13" s="624"/>
      <c r="DT13" s="624"/>
      <c r="DU13" s="624"/>
      <c r="DV13" s="624"/>
      <c r="DW13" s="624"/>
      <c r="DX13" s="624"/>
      <c r="DY13" s="624"/>
      <c r="DZ13" s="624"/>
      <c r="EA13" s="624"/>
      <c r="EB13" s="624"/>
      <c r="EC13" s="633"/>
    </row>
    <row r="14" spans="2:143" ht="11.25" customHeight="1" x14ac:dyDescent="0.2">
      <c r="B14" s="620" t="s">
        <v>262</v>
      </c>
      <c r="C14" s="621"/>
      <c r="D14" s="621"/>
      <c r="E14" s="621"/>
      <c r="F14" s="621"/>
      <c r="G14" s="621"/>
      <c r="H14" s="621"/>
      <c r="I14" s="621"/>
      <c r="J14" s="621"/>
      <c r="K14" s="621"/>
      <c r="L14" s="621"/>
      <c r="M14" s="621"/>
      <c r="N14" s="621"/>
      <c r="O14" s="621"/>
      <c r="P14" s="621"/>
      <c r="Q14" s="622"/>
      <c r="R14" s="623">
        <v>1172</v>
      </c>
      <c r="S14" s="624"/>
      <c r="T14" s="624"/>
      <c r="U14" s="624"/>
      <c r="V14" s="624"/>
      <c r="W14" s="624"/>
      <c r="X14" s="624"/>
      <c r="Y14" s="625"/>
      <c r="Z14" s="626">
        <v>0</v>
      </c>
      <c r="AA14" s="626"/>
      <c r="AB14" s="626"/>
      <c r="AC14" s="626"/>
      <c r="AD14" s="627">
        <v>1172</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152953</v>
      </c>
      <c r="BH14" s="624"/>
      <c r="BI14" s="624"/>
      <c r="BJ14" s="624"/>
      <c r="BK14" s="624"/>
      <c r="BL14" s="624"/>
      <c r="BM14" s="624"/>
      <c r="BN14" s="625"/>
      <c r="BO14" s="626">
        <v>0.8</v>
      </c>
      <c r="BP14" s="626"/>
      <c r="BQ14" s="626"/>
      <c r="BR14" s="626"/>
      <c r="BS14" s="627" t="s">
        <v>240</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1210177</v>
      </c>
      <c r="CS14" s="624"/>
      <c r="CT14" s="624"/>
      <c r="CU14" s="624"/>
      <c r="CV14" s="624"/>
      <c r="CW14" s="624"/>
      <c r="CX14" s="624"/>
      <c r="CY14" s="625"/>
      <c r="CZ14" s="626">
        <v>2.8</v>
      </c>
      <c r="DA14" s="626"/>
      <c r="DB14" s="626"/>
      <c r="DC14" s="626"/>
      <c r="DD14" s="632">
        <v>30849</v>
      </c>
      <c r="DE14" s="624"/>
      <c r="DF14" s="624"/>
      <c r="DG14" s="624"/>
      <c r="DH14" s="624"/>
      <c r="DI14" s="624"/>
      <c r="DJ14" s="624"/>
      <c r="DK14" s="624"/>
      <c r="DL14" s="624"/>
      <c r="DM14" s="624"/>
      <c r="DN14" s="624"/>
      <c r="DO14" s="624"/>
      <c r="DP14" s="625"/>
      <c r="DQ14" s="632">
        <v>1161585</v>
      </c>
      <c r="DR14" s="624"/>
      <c r="DS14" s="624"/>
      <c r="DT14" s="624"/>
      <c r="DU14" s="624"/>
      <c r="DV14" s="624"/>
      <c r="DW14" s="624"/>
      <c r="DX14" s="624"/>
      <c r="DY14" s="624"/>
      <c r="DZ14" s="624"/>
      <c r="EA14" s="624"/>
      <c r="EB14" s="624"/>
      <c r="EC14" s="633"/>
    </row>
    <row r="15" spans="2:143" ht="11.25" customHeight="1" x14ac:dyDescent="0.2">
      <c r="B15" s="620" t="s">
        <v>265</v>
      </c>
      <c r="C15" s="621"/>
      <c r="D15" s="621"/>
      <c r="E15" s="621"/>
      <c r="F15" s="621"/>
      <c r="G15" s="621"/>
      <c r="H15" s="621"/>
      <c r="I15" s="621"/>
      <c r="J15" s="621"/>
      <c r="K15" s="621"/>
      <c r="L15" s="621"/>
      <c r="M15" s="621"/>
      <c r="N15" s="621"/>
      <c r="O15" s="621"/>
      <c r="P15" s="621"/>
      <c r="Q15" s="622"/>
      <c r="R15" s="623" t="s">
        <v>240</v>
      </c>
      <c r="S15" s="624"/>
      <c r="T15" s="624"/>
      <c r="U15" s="624"/>
      <c r="V15" s="624"/>
      <c r="W15" s="624"/>
      <c r="X15" s="624"/>
      <c r="Y15" s="625"/>
      <c r="Z15" s="626" t="s">
        <v>240</v>
      </c>
      <c r="AA15" s="626"/>
      <c r="AB15" s="626"/>
      <c r="AC15" s="626"/>
      <c r="AD15" s="627" t="s">
        <v>240</v>
      </c>
      <c r="AE15" s="627"/>
      <c r="AF15" s="627"/>
      <c r="AG15" s="627"/>
      <c r="AH15" s="627"/>
      <c r="AI15" s="627"/>
      <c r="AJ15" s="627"/>
      <c r="AK15" s="627"/>
      <c r="AL15" s="628" t="s">
        <v>240</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792736</v>
      </c>
      <c r="BH15" s="624"/>
      <c r="BI15" s="624"/>
      <c r="BJ15" s="624"/>
      <c r="BK15" s="624"/>
      <c r="BL15" s="624"/>
      <c r="BM15" s="624"/>
      <c r="BN15" s="625"/>
      <c r="BO15" s="626">
        <v>4.3</v>
      </c>
      <c r="BP15" s="626"/>
      <c r="BQ15" s="626"/>
      <c r="BR15" s="626"/>
      <c r="BS15" s="627" t="s">
        <v>240</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3342572</v>
      </c>
      <c r="CS15" s="624"/>
      <c r="CT15" s="624"/>
      <c r="CU15" s="624"/>
      <c r="CV15" s="624"/>
      <c r="CW15" s="624"/>
      <c r="CX15" s="624"/>
      <c r="CY15" s="625"/>
      <c r="CZ15" s="626">
        <v>7.8</v>
      </c>
      <c r="DA15" s="626"/>
      <c r="DB15" s="626"/>
      <c r="DC15" s="626"/>
      <c r="DD15" s="632">
        <v>299764</v>
      </c>
      <c r="DE15" s="624"/>
      <c r="DF15" s="624"/>
      <c r="DG15" s="624"/>
      <c r="DH15" s="624"/>
      <c r="DI15" s="624"/>
      <c r="DJ15" s="624"/>
      <c r="DK15" s="624"/>
      <c r="DL15" s="624"/>
      <c r="DM15" s="624"/>
      <c r="DN15" s="624"/>
      <c r="DO15" s="624"/>
      <c r="DP15" s="625"/>
      <c r="DQ15" s="632">
        <v>2411934</v>
      </c>
      <c r="DR15" s="624"/>
      <c r="DS15" s="624"/>
      <c r="DT15" s="624"/>
      <c r="DU15" s="624"/>
      <c r="DV15" s="624"/>
      <c r="DW15" s="624"/>
      <c r="DX15" s="624"/>
      <c r="DY15" s="624"/>
      <c r="DZ15" s="624"/>
      <c r="EA15" s="624"/>
      <c r="EB15" s="624"/>
      <c r="EC15" s="633"/>
    </row>
    <row r="16" spans="2:143" ht="11.25" customHeight="1" x14ac:dyDescent="0.2">
      <c r="B16" s="620" t="s">
        <v>268</v>
      </c>
      <c r="C16" s="621"/>
      <c r="D16" s="621"/>
      <c r="E16" s="621"/>
      <c r="F16" s="621"/>
      <c r="G16" s="621"/>
      <c r="H16" s="621"/>
      <c r="I16" s="621"/>
      <c r="J16" s="621"/>
      <c r="K16" s="621"/>
      <c r="L16" s="621"/>
      <c r="M16" s="621"/>
      <c r="N16" s="621"/>
      <c r="O16" s="621"/>
      <c r="P16" s="621"/>
      <c r="Q16" s="622"/>
      <c r="R16" s="623">
        <v>35080</v>
      </c>
      <c r="S16" s="624"/>
      <c r="T16" s="624"/>
      <c r="U16" s="624"/>
      <c r="V16" s="624"/>
      <c r="W16" s="624"/>
      <c r="X16" s="624"/>
      <c r="Y16" s="625"/>
      <c r="Z16" s="626">
        <v>0.1</v>
      </c>
      <c r="AA16" s="626"/>
      <c r="AB16" s="626"/>
      <c r="AC16" s="626"/>
      <c r="AD16" s="627">
        <v>35080</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240</v>
      </c>
      <c r="BH16" s="624"/>
      <c r="BI16" s="624"/>
      <c r="BJ16" s="624"/>
      <c r="BK16" s="624"/>
      <c r="BL16" s="624"/>
      <c r="BM16" s="624"/>
      <c r="BN16" s="625"/>
      <c r="BO16" s="626" t="s">
        <v>240</v>
      </c>
      <c r="BP16" s="626"/>
      <c r="BQ16" s="626"/>
      <c r="BR16" s="626"/>
      <c r="BS16" s="627" t="s">
        <v>240</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t="s">
        <v>240</v>
      </c>
      <c r="CS16" s="624"/>
      <c r="CT16" s="624"/>
      <c r="CU16" s="624"/>
      <c r="CV16" s="624"/>
      <c r="CW16" s="624"/>
      <c r="CX16" s="624"/>
      <c r="CY16" s="625"/>
      <c r="CZ16" s="626" t="s">
        <v>240</v>
      </c>
      <c r="DA16" s="626"/>
      <c r="DB16" s="626"/>
      <c r="DC16" s="626"/>
      <c r="DD16" s="632" t="s">
        <v>240</v>
      </c>
      <c r="DE16" s="624"/>
      <c r="DF16" s="624"/>
      <c r="DG16" s="624"/>
      <c r="DH16" s="624"/>
      <c r="DI16" s="624"/>
      <c r="DJ16" s="624"/>
      <c r="DK16" s="624"/>
      <c r="DL16" s="624"/>
      <c r="DM16" s="624"/>
      <c r="DN16" s="624"/>
      <c r="DO16" s="624"/>
      <c r="DP16" s="625"/>
      <c r="DQ16" s="632" t="s">
        <v>240</v>
      </c>
      <c r="DR16" s="624"/>
      <c r="DS16" s="624"/>
      <c r="DT16" s="624"/>
      <c r="DU16" s="624"/>
      <c r="DV16" s="624"/>
      <c r="DW16" s="624"/>
      <c r="DX16" s="624"/>
      <c r="DY16" s="624"/>
      <c r="DZ16" s="624"/>
      <c r="EA16" s="624"/>
      <c r="EB16" s="624"/>
      <c r="EC16" s="633"/>
    </row>
    <row r="17" spans="2:133" ht="11.25" customHeight="1" x14ac:dyDescent="0.2">
      <c r="B17" s="620" t="s">
        <v>271</v>
      </c>
      <c r="C17" s="621"/>
      <c r="D17" s="621"/>
      <c r="E17" s="621"/>
      <c r="F17" s="621"/>
      <c r="G17" s="621"/>
      <c r="H17" s="621"/>
      <c r="I17" s="621"/>
      <c r="J17" s="621"/>
      <c r="K17" s="621"/>
      <c r="L17" s="621"/>
      <c r="M17" s="621"/>
      <c r="N17" s="621"/>
      <c r="O17" s="621"/>
      <c r="P17" s="621"/>
      <c r="Q17" s="622"/>
      <c r="R17" s="623">
        <v>369391</v>
      </c>
      <c r="S17" s="624"/>
      <c r="T17" s="624"/>
      <c r="U17" s="624"/>
      <c r="V17" s="624"/>
      <c r="W17" s="624"/>
      <c r="X17" s="624"/>
      <c r="Y17" s="625"/>
      <c r="Z17" s="626">
        <v>0.8</v>
      </c>
      <c r="AA17" s="626"/>
      <c r="AB17" s="626"/>
      <c r="AC17" s="626"/>
      <c r="AD17" s="627">
        <v>369391</v>
      </c>
      <c r="AE17" s="627"/>
      <c r="AF17" s="627"/>
      <c r="AG17" s="627"/>
      <c r="AH17" s="627"/>
      <c r="AI17" s="627"/>
      <c r="AJ17" s="627"/>
      <c r="AK17" s="627"/>
      <c r="AL17" s="628">
        <v>1.7</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t="s">
        <v>240</v>
      </c>
      <c r="BH17" s="624"/>
      <c r="BI17" s="624"/>
      <c r="BJ17" s="624"/>
      <c r="BK17" s="624"/>
      <c r="BL17" s="624"/>
      <c r="BM17" s="624"/>
      <c r="BN17" s="625"/>
      <c r="BO17" s="626" t="s">
        <v>240</v>
      </c>
      <c r="BP17" s="626"/>
      <c r="BQ17" s="626"/>
      <c r="BR17" s="626"/>
      <c r="BS17" s="627" t="s">
        <v>240</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1974557</v>
      </c>
      <c r="CS17" s="624"/>
      <c r="CT17" s="624"/>
      <c r="CU17" s="624"/>
      <c r="CV17" s="624"/>
      <c r="CW17" s="624"/>
      <c r="CX17" s="624"/>
      <c r="CY17" s="625"/>
      <c r="CZ17" s="626">
        <v>4.5999999999999996</v>
      </c>
      <c r="DA17" s="626"/>
      <c r="DB17" s="626"/>
      <c r="DC17" s="626"/>
      <c r="DD17" s="632" t="s">
        <v>240</v>
      </c>
      <c r="DE17" s="624"/>
      <c r="DF17" s="624"/>
      <c r="DG17" s="624"/>
      <c r="DH17" s="624"/>
      <c r="DI17" s="624"/>
      <c r="DJ17" s="624"/>
      <c r="DK17" s="624"/>
      <c r="DL17" s="624"/>
      <c r="DM17" s="624"/>
      <c r="DN17" s="624"/>
      <c r="DO17" s="624"/>
      <c r="DP17" s="625"/>
      <c r="DQ17" s="632">
        <v>1916425</v>
      </c>
      <c r="DR17" s="624"/>
      <c r="DS17" s="624"/>
      <c r="DT17" s="624"/>
      <c r="DU17" s="624"/>
      <c r="DV17" s="624"/>
      <c r="DW17" s="624"/>
      <c r="DX17" s="624"/>
      <c r="DY17" s="624"/>
      <c r="DZ17" s="624"/>
      <c r="EA17" s="624"/>
      <c r="EB17" s="624"/>
      <c r="EC17" s="633"/>
    </row>
    <row r="18" spans="2:133" ht="11.25" customHeight="1" x14ac:dyDescent="0.2">
      <c r="B18" s="620" t="s">
        <v>274</v>
      </c>
      <c r="C18" s="621"/>
      <c r="D18" s="621"/>
      <c r="E18" s="621"/>
      <c r="F18" s="621"/>
      <c r="G18" s="621"/>
      <c r="H18" s="621"/>
      <c r="I18" s="621"/>
      <c r="J18" s="621"/>
      <c r="K18" s="621"/>
      <c r="L18" s="621"/>
      <c r="M18" s="621"/>
      <c r="N18" s="621"/>
      <c r="O18" s="621"/>
      <c r="P18" s="621"/>
      <c r="Q18" s="622"/>
      <c r="R18" s="623">
        <v>130192</v>
      </c>
      <c r="S18" s="624"/>
      <c r="T18" s="624"/>
      <c r="U18" s="624"/>
      <c r="V18" s="624"/>
      <c r="W18" s="624"/>
      <c r="X18" s="624"/>
      <c r="Y18" s="625"/>
      <c r="Z18" s="626">
        <v>0.3</v>
      </c>
      <c r="AA18" s="626"/>
      <c r="AB18" s="626"/>
      <c r="AC18" s="626"/>
      <c r="AD18" s="627">
        <v>130192</v>
      </c>
      <c r="AE18" s="627"/>
      <c r="AF18" s="627"/>
      <c r="AG18" s="627"/>
      <c r="AH18" s="627"/>
      <c r="AI18" s="627"/>
      <c r="AJ18" s="627"/>
      <c r="AK18" s="627"/>
      <c r="AL18" s="628">
        <v>0.6</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240</v>
      </c>
      <c r="BH18" s="624"/>
      <c r="BI18" s="624"/>
      <c r="BJ18" s="624"/>
      <c r="BK18" s="624"/>
      <c r="BL18" s="624"/>
      <c r="BM18" s="624"/>
      <c r="BN18" s="625"/>
      <c r="BO18" s="626" t="s">
        <v>240</v>
      </c>
      <c r="BP18" s="626"/>
      <c r="BQ18" s="626"/>
      <c r="BR18" s="626"/>
      <c r="BS18" s="627" t="s">
        <v>240</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240</v>
      </c>
      <c r="CS18" s="624"/>
      <c r="CT18" s="624"/>
      <c r="CU18" s="624"/>
      <c r="CV18" s="624"/>
      <c r="CW18" s="624"/>
      <c r="CX18" s="624"/>
      <c r="CY18" s="625"/>
      <c r="CZ18" s="626" t="s">
        <v>240</v>
      </c>
      <c r="DA18" s="626"/>
      <c r="DB18" s="626"/>
      <c r="DC18" s="626"/>
      <c r="DD18" s="632" t="s">
        <v>240</v>
      </c>
      <c r="DE18" s="624"/>
      <c r="DF18" s="624"/>
      <c r="DG18" s="624"/>
      <c r="DH18" s="624"/>
      <c r="DI18" s="624"/>
      <c r="DJ18" s="624"/>
      <c r="DK18" s="624"/>
      <c r="DL18" s="624"/>
      <c r="DM18" s="624"/>
      <c r="DN18" s="624"/>
      <c r="DO18" s="624"/>
      <c r="DP18" s="625"/>
      <c r="DQ18" s="632" t="s">
        <v>240</v>
      </c>
      <c r="DR18" s="624"/>
      <c r="DS18" s="624"/>
      <c r="DT18" s="624"/>
      <c r="DU18" s="624"/>
      <c r="DV18" s="624"/>
      <c r="DW18" s="624"/>
      <c r="DX18" s="624"/>
      <c r="DY18" s="624"/>
      <c r="DZ18" s="624"/>
      <c r="EA18" s="624"/>
      <c r="EB18" s="624"/>
      <c r="EC18" s="633"/>
    </row>
    <row r="19" spans="2:133" ht="11.25" customHeight="1" x14ac:dyDescent="0.2">
      <c r="B19" s="620" t="s">
        <v>277</v>
      </c>
      <c r="C19" s="621"/>
      <c r="D19" s="621"/>
      <c r="E19" s="621"/>
      <c r="F19" s="621"/>
      <c r="G19" s="621"/>
      <c r="H19" s="621"/>
      <c r="I19" s="621"/>
      <c r="J19" s="621"/>
      <c r="K19" s="621"/>
      <c r="L19" s="621"/>
      <c r="M19" s="621"/>
      <c r="N19" s="621"/>
      <c r="O19" s="621"/>
      <c r="P19" s="621"/>
      <c r="Q19" s="622"/>
      <c r="R19" s="623">
        <v>126400</v>
      </c>
      <c r="S19" s="624"/>
      <c r="T19" s="624"/>
      <c r="U19" s="624"/>
      <c r="V19" s="624"/>
      <c r="W19" s="624"/>
      <c r="X19" s="624"/>
      <c r="Y19" s="625"/>
      <c r="Z19" s="626">
        <v>0.3</v>
      </c>
      <c r="AA19" s="626"/>
      <c r="AB19" s="626"/>
      <c r="AC19" s="626"/>
      <c r="AD19" s="627">
        <v>126400</v>
      </c>
      <c r="AE19" s="627"/>
      <c r="AF19" s="627"/>
      <c r="AG19" s="627"/>
      <c r="AH19" s="627"/>
      <c r="AI19" s="627"/>
      <c r="AJ19" s="627"/>
      <c r="AK19" s="627"/>
      <c r="AL19" s="628">
        <v>0.6</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1678192</v>
      </c>
      <c r="BH19" s="624"/>
      <c r="BI19" s="624"/>
      <c r="BJ19" s="624"/>
      <c r="BK19" s="624"/>
      <c r="BL19" s="624"/>
      <c r="BM19" s="624"/>
      <c r="BN19" s="625"/>
      <c r="BO19" s="626">
        <v>9.1</v>
      </c>
      <c r="BP19" s="626"/>
      <c r="BQ19" s="626"/>
      <c r="BR19" s="626"/>
      <c r="BS19" s="627" t="s">
        <v>240</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240</v>
      </c>
      <c r="CS19" s="624"/>
      <c r="CT19" s="624"/>
      <c r="CU19" s="624"/>
      <c r="CV19" s="624"/>
      <c r="CW19" s="624"/>
      <c r="CX19" s="624"/>
      <c r="CY19" s="625"/>
      <c r="CZ19" s="626" t="s">
        <v>240</v>
      </c>
      <c r="DA19" s="626"/>
      <c r="DB19" s="626"/>
      <c r="DC19" s="626"/>
      <c r="DD19" s="632" t="s">
        <v>240</v>
      </c>
      <c r="DE19" s="624"/>
      <c r="DF19" s="624"/>
      <c r="DG19" s="624"/>
      <c r="DH19" s="624"/>
      <c r="DI19" s="624"/>
      <c r="DJ19" s="624"/>
      <c r="DK19" s="624"/>
      <c r="DL19" s="624"/>
      <c r="DM19" s="624"/>
      <c r="DN19" s="624"/>
      <c r="DO19" s="624"/>
      <c r="DP19" s="625"/>
      <c r="DQ19" s="632" t="s">
        <v>240</v>
      </c>
      <c r="DR19" s="624"/>
      <c r="DS19" s="624"/>
      <c r="DT19" s="624"/>
      <c r="DU19" s="624"/>
      <c r="DV19" s="624"/>
      <c r="DW19" s="624"/>
      <c r="DX19" s="624"/>
      <c r="DY19" s="624"/>
      <c r="DZ19" s="624"/>
      <c r="EA19" s="624"/>
      <c r="EB19" s="624"/>
      <c r="EC19" s="633"/>
    </row>
    <row r="20" spans="2:133" ht="11.25" customHeight="1" x14ac:dyDescent="0.2">
      <c r="B20" s="636" t="s">
        <v>280</v>
      </c>
      <c r="C20" s="637"/>
      <c r="D20" s="637"/>
      <c r="E20" s="637"/>
      <c r="F20" s="637"/>
      <c r="G20" s="637"/>
      <c r="H20" s="637"/>
      <c r="I20" s="637"/>
      <c r="J20" s="637"/>
      <c r="K20" s="637"/>
      <c r="L20" s="637"/>
      <c r="M20" s="637"/>
      <c r="N20" s="637"/>
      <c r="O20" s="637"/>
      <c r="P20" s="637"/>
      <c r="Q20" s="638"/>
      <c r="R20" s="623">
        <v>3792</v>
      </c>
      <c r="S20" s="624"/>
      <c r="T20" s="624"/>
      <c r="U20" s="624"/>
      <c r="V20" s="624"/>
      <c r="W20" s="624"/>
      <c r="X20" s="624"/>
      <c r="Y20" s="625"/>
      <c r="Z20" s="626">
        <v>0</v>
      </c>
      <c r="AA20" s="626"/>
      <c r="AB20" s="626"/>
      <c r="AC20" s="626"/>
      <c r="AD20" s="627">
        <v>3792</v>
      </c>
      <c r="AE20" s="627"/>
      <c r="AF20" s="627"/>
      <c r="AG20" s="627"/>
      <c r="AH20" s="627"/>
      <c r="AI20" s="627"/>
      <c r="AJ20" s="627"/>
      <c r="AK20" s="627"/>
      <c r="AL20" s="628">
        <v>0</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1678192</v>
      </c>
      <c r="BH20" s="624"/>
      <c r="BI20" s="624"/>
      <c r="BJ20" s="624"/>
      <c r="BK20" s="624"/>
      <c r="BL20" s="624"/>
      <c r="BM20" s="624"/>
      <c r="BN20" s="625"/>
      <c r="BO20" s="626">
        <v>9.1</v>
      </c>
      <c r="BP20" s="626"/>
      <c r="BQ20" s="626"/>
      <c r="BR20" s="626"/>
      <c r="BS20" s="627" t="s">
        <v>240</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42936807</v>
      </c>
      <c r="CS20" s="624"/>
      <c r="CT20" s="624"/>
      <c r="CU20" s="624"/>
      <c r="CV20" s="624"/>
      <c r="CW20" s="624"/>
      <c r="CX20" s="624"/>
      <c r="CY20" s="625"/>
      <c r="CZ20" s="626">
        <v>100</v>
      </c>
      <c r="DA20" s="626"/>
      <c r="DB20" s="626"/>
      <c r="DC20" s="626"/>
      <c r="DD20" s="632">
        <v>6643186</v>
      </c>
      <c r="DE20" s="624"/>
      <c r="DF20" s="624"/>
      <c r="DG20" s="624"/>
      <c r="DH20" s="624"/>
      <c r="DI20" s="624"/>
      <c r="DJ20" s="624"/>
      <c r="DK20" s="624"/>
      <c r="DL20" s="624"/>
      <c r="DM20" s="624"/>
      <c r="DN20" s="624"/>
      <c r="DO20" s="624"/>
      <c r="DP20" s="625"/>
      <c r="DQ20" s="632">
        <v>25019570</v>
      </c>
      <c r="DR20" s="624"/>
      <c r="DS20" s="624"/>
      <c r="DT20" s="624"/>
      <c r="DU20" s="624"/>
      <c r="DV20" s="624"/>
      <c r="DW20" s="624"/>
      <c r="DX20" s="624"/>
      <c r="DY20" s="624"/>
      <c r="DZ20" s="624"/>
      <c r="EA20" s="624"/>
      <c r="EB20" s="624"/>
      <c r="EC20" s="633"/>
    </row>
    <row r="21" spans="2:133" ht="11.25" customHeight="1" x14ac:dyDescent="0.2">
      <c r="B21" s="620" t="s">
        <v>283</v>
      </c>
      <c r="C21" s="621"/>
      <c r="D21" s="621"/>
      <c r="E21" s="621"/>
      <c r="F21" s="621"/>
      <c r="G21" s="621"/>
      <c r="H21" s="621"/>
      <c r="I21" s="621"/>
      <c r="J21" s="621"/>
      <c r="K21" s="621"/>
      <c r="L21" s="621"/>
      <c r="M21" s="621"/>
      <c r="N21" s="621"/>
      <c r="O21" s="621"/>
      <c r="P21" s="621"/>
      <c r="Q21" s="622"/>
      <c r="R21" s="623">
        <v>1432254</v>
      </c>
      <c r="S21" s="624"/>
      <c r="T21" s="624"/>
      <c r="U21" s="624"/>
      <c r="V21" s="624"/>
      <c r="W21" s="624"/>
      <c r="X21" s="624"/>
      <c r="Y21" s="625"/>
      <c r="Z21" s="626">
        <v>3.3</v>
      </c>
      <c r="AA21" s="626"/>
      <c r="AB21" s="626"/>
      <c r="AC21" s="626"/>
      <c r="AD21" s="627">
        <v>1242497</v>
      </c>
      <c r="AE21" s="627"/>
      <c r="AF21" s="627"/>
      <c r="AG21" s="627"/>
      <c r="AH21" s="627"/>
      <c r="AI21" s="627"/>
      <c r="AJ21" s="627"/>
      <c r="AK21" s="627"/>
      <c r="AL21" s="628">
        <v>5.8</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t="s">
        <v>240</v>
      </c>
      <c r="BH21" s="624"/>
      <c r="BI21" s="624"/>
      <c r="BJ21" s="624"/>
      <c r="BK21" s="624"/>
      <c r="BL21" s="624"/>
      <c r="BM21" s="624"/>
      <c r="BN21" s="625"/>
      <c r="BO21" s="626" t="s">
        <v>240</v>
      </c>
      <c r="BP21" s="626"/>
      <c r="BQ21" s="626"/>
      <c r="BR21" s="626"/>
      <c r="BS21" s="627" t="s">
        <v>240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285</v>
      </c>
      <c r="C22" s="621"/>
      <c r="D22" s="621"/>
      <c r="E22" s="621"/>
      <c r="F22" s="621"/>
      <c r="G22" s="621"/>
      <c r="H22" s="621"/>
      <c r="I22" s="621"/>
      <c r="J22" s="621"/>
      <c r="K22" s="621"/>
      <c r="L22" s="621"/>
      <c r="M22" s="621"/>
      <c r="N22" s="621"/>
      <c r="O22" s="621"/>
      <c r="P22" s="621"/>
      <c r="Q22" s="622"/>
      <c r="R22" s="623">
        <v>1242497</v>
      </c>
      <c r="S22" s="624"/>
      <c r="T22" s="624"/>
      <c r="U22" s="624"/>
      <c r="V22" s="624"/>
      <c r="W22" s="624"/>
      <c r="X22" s="624"/>
      <c r="Y22" s="625"/>
      <c r="Z22" s="626">
        <v>2.8</v>
      </c>
      <c r="AA22" s="626"/>
      <c r="AB22" s="626"/>
      <c r="AC22" s="626"/>
      <c r="AD22" s="627">
        <v>1242497</v>
      </c>
      <c r="AE22" s="627"/>
      <c r="AF22" s="627"/>
      <c r="AG22" s="627"/>
      <c r="AH22" s="627"/>
      <c r="AI22" s="627"/>
      <c r="AJ22" s="627"/>
      <c r="AK22" s="627"/>
      <c r="AL22" s="628">
        <v>5.8</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240</v>
      </c>
      <c r="BH22" s="624"/>
      <c r="BI22" s="624"/>
      <c r="BJ22" s="624"/>
      <c r="BK22" s="624"/>
      <c r="BL22" s="624"/>
      <c r="BM22" s="624"/>
      <c r="BN22" s="625"/>
      <c r="BO22" s="626" t="s">
        <v>240</v>
      </c>
      <c r="BP22" s="626"/>
      <c r="BQ22" s="626"/>
      <c r="BR22" s="626"/>
      <c r="BS22" s="627" t="s">
        <v>240</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288</v>
      </c>
      <c r="C23" s="621"/>
      <c r="D23" s="621"/>
      <c r="E23" s="621"/>
      <c r="F23" s="621"/>
      <c r="G23" s="621"/>
      <c r="H23" s="621"/>
      <c r="I23" s="621"/>
      <c r="J23" s="621"/>
      <c r="K23" s="621"/>
      <c r="L23" s="621"/>
      <c r="M23" s="621"/>
      <c r="N23" s="621"/>
      <c r="O23" s="621"/>
      <c r="P23" s="621"/>
      <c r="Q23" s="622"/>
      <c r="R23" s="623">
        <v>189757</v>
      </c>
      <c r="S23" s="624"/>
      <c r="T23" s="624"/>
      <c r="U23" s="624"/>
      <c r="V23" s="624"/>
      <c r="W23" s="624"/>
      <c r="X23" s="624"/>
      <c r="Y23" s="625"/>
      <c r="Z23" s="626">
        <v>0.4</v>
      </c>
      <c r="AA23" s="626"/>
      <c r="AB23" s="626"/>
      <c r="AC23" s="626"/>
      <c r="AD23" s="627" t="s">
        <v>240</v>
      </c>
      <c r="AE23" s="627"/>
      <c r="AF23" s="627"/>
      <c r="AG23" s="627"/>
      <c r="AH23" s="627"/>
      <c r="AI23" s="627"/>
      <c r="AJ23" s="627"/>
      <c r="AK23" s="627"/>
      <c r="AL23" s="628" t="s">
        <v>240</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1678192</v>
      </c>
      <c r="BH23" s="624"/>
      <c r="BI23" s="624"/>
      <c r="BJ23" s="624"/>
      <c r="BK23" s="624"/>
      <c r="BL23" s="624"/>
      <c r="BM23" s="624"/>
      <c r="BN23" s="625"/>
      <c r="BO23" s="626">
        <v>9.1</v>
      </c>
      <c r="BP23" s="626"/>
      <c r="BQ23" s="626"/>
      <c r="BR23" s="626"/>
      <c r="BS23" s="627" t="s">
        <v>240</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2">
      <c r="B24" s="620" t="s">
        <v>295</v>
      </c>
      <c r="C24" s="621"/>
      <c r="D24" s="621"/>
      <c r="E24" s="621"/>
      <c r="F24" s="621"/>
      <c r="G24" s="621"/>
      <c r="H24" s="621"/>
      <c r="I24" s="621"/>
      <c r="J24" s="621"/>
      <c r="K24" s="621"/>
      <c r="L24" s="621"/>
      <c r="M24" s="621"/>
      <c r="N24" s="621"/>
      <c r="O24" s="621"/>
      <c r="P24" s="621"/>
      <c r="Q24" s="622"/>
      <c r="R24" s="623" t="s">
        <v>240</v>
      </c>
      <c r="S24" s="624"/>
      <c r="T24" s="624"/>
      <c r="U24" s="624"/>
      <c r="V24" s="624"/>
      <c r="W24" s="624"/>
      <c r="X24" s="624"/>
      <c r="Y24" s="625"/>
      <c r="Z24" s="626" t="s">
        <v>240</v>
      </c>
      <c r="AA24" s="626"/>
      <c r="AB24" s="626"/>
      <c r="AC24" s="626"/>
      <c r="AD24" s="627" t="s">
        <v>240</v>
      </c>
      <c r="AE24" s="627"/>
      <c r="AF24" s="627"/>
      <c r="AG24" s="627"/>
      <c r="AH24" s="627"/>
      <c r="AI24" s="627"/>
      <c r="AJ24" s="627"/>
      <c r="AK24" s="627"/>
      <c r="AL24" s="628" t="s">
        <v>240</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240</v>
      </c>
      <c r="BH24" s="624"/>
      <c r="BI24" s="624"/>
      <c r="BJ24" s="624"/>
      <c r="BK24" s="624"/>
      <c r="BL24" s="624"/>
      <c r="BM24" s="624"/>
      <c r="BN24" s="625"/>
      <c r="BO24" s="626" t="s">
        <v>240</v>
      </c>
      <c r="BP24" s="626"/>
      <c r="BQ24" s="626"/>
      <c r="BR24" s="626"/>
      <c r="BS24" s="627" t="s">
        <v>240</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20810212</v>
      </c>
      <c r="CS24" s="613"/>
      <c r="CT24" s="613"/>
      <c r="CU24" s="613"/>
      <c r="CV24" s="613"/>
      <c r="CW24" s="613"/>
      <c r="CX24" s="613"/>
      <c r="CY24" s="614"/>
      <c r="CZ24" s="617">
        <v>48.5</v>
      </c>
      <c r="DA24" s="618"/>
      <c r="DB24" s="618"/>
      <c r="DC24" s="634"/>
      <c r="DD24" s="655">
        <v>11038162</v>
      </c>
      <c r="DE24" s="613"/>
      <c r="DF24" s="613"/>
      <c r="DG24" s="613"/>
      <c r="DH24" s="613"/>
      <c r="DI24" s="613"/>
      <c r="DJ24" s="613"/>
      <c r="DK24" s="614"/>
      <c r="DL24" s="655">
        <v>11022774</v>
      </c>
      <c r="DM24" s="613"/>
      <c r="DN24" s="613"/>
      <c r="DO24" s="613"/>
      <c r="DP24" s="613"/>
      <c r="DQ24" s="613"/>
      <c r="DR24" s="613"/>
      <c r="DS24" s="613"/>
      <c r="DT24" s="613"/>
      <c r="DU24" s="613"/>
      <c r="DV24" s="614"/>
      <c r="DW24" s="617">
        <v>50.7</v>
      </c>
      <c r="DX24" s="618"/>
      <c r="DY24" s="618"/>
      <c r="DZ24" s="618"/>
      <c r="EA24" s="618"/>
      <c r="EB24" s="618"/>
      <c r="EC24" s="619"/>
    </row>
    <row r="25" spans="2:133" ht="11.25" customHeight="1" x14ac:dyDescent="0.2">
      <c r="B25" s="620" t="s">
        <v>298</v>
      </c>
      <c r="C25" s="621"/>
      <c r="D25" s="621"/>
      <c r="E25" s="621"/>
      <c r="F25" s="621"/>
      <c r="G25" s="621"/>
      <c r="H25" s="621"/>
      <c r="I25" s="621"/>
      <c r="J25" s="621"/>
      <c r="K25" s="621"/>
      <c r="L25" s="621"/>
      <c r="M25" s="621"/>
      <c r="N25" s="621"/>
      <c r="O25" s="621"/>
      <c r="P25" s="621"/>
      <c r="Q25" s="622"/>
      <c r="R25" s="623">
        <v>23050051</v>
      </c>
      <c r="S25" s="624"/>
      <c r="T25" s="624"/>
      <c r="U25" s="624"/>
      <c r="V25" s="624"/>
      <c r="W25" s="624"/>
      <c r="X25" s="624"/>
      <c r="Y25" s="625"/>
      <c r="Z25" s="626">
        <v>52.6</v>
      </c>
      <c r="AA25" s="626"/>
      <c r="AB25" s="626"/>
      <c r="AC25" s="626"/>
      <c r="AD25" s="627">
        <v>21182102</v>
      </c>
      <c r="AE25" s="627"/>
      <c r="AF25" s="627"/>
      <c r="AG25" s="627"/>
      <c r="AH25" s="627"/>
      <c r="AI25" s="627"/>
      <c r="AJ25" s="627"/>
      <c r="AK25" s="627"/>
      <c r="AL25" s="628">
        <v>99.2</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240</v>
      </c>
      <c r="BH25" s="624"/>
      <c r="BI25" s="624"/>
      <c r="BJ25" s="624"/>
      <c r="BK25" s="624"/>
      <c r="BL25" s="624"/>
      <c r="BM25" s="624"/>
      <c r="BN25" s="625"/>
      <c r="BO25" s="626" t="s">
        <v>240</v>
      </c>
      <c r="BP25" s="626"/>
      <c r="BQ25" s="626"/>
      <c r="BR25" s="626"/>
      <c r="BS25" s="627" t="s">
        <v>240</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6228413</v>
      </c>
      <c r="CS25" s="656"/>
      <c r="CT25" s="656"/>
      <c r="CU25" s="656"/>
      <c r="CV25" s="656"/>
      <c r="CW25" s="656"/>
      <c r="CX25" s="656"/>
      <c r="CY25" s="657"/>
      <c r="CZ25" s="628">
        <v>14.5</v>
      </c>
      <c r="DA25" s="653"/>
      <c r="DB25" s="653"/>
      <c r="DC25" s="658"/>
      <c r="DD25" s="632">
        <v>5705291</v>
      </c>
      <c r="DE25" s="656"/>
      <c r="DF25" s="656"/>
      <c r="DG25" s="656"/>
      <c r="DH25" s="656"/>
      <c r="DI25" s="656"/>
      <c r="DJ25" s="656"/>
      <c r="DK25" s="657"/>
      <c r="DL25" s="632">
        <v>5691903</v>
      </c>
      <c r="DM25" s="656"/>
      <c r="DN25" s="656"/>
      <c r="DO25" s="656"/>
      <c r="DP25" s="656"/>
      <c r="DQ25" s="656"/>
      <c r="DR25" s="656"/>
      <c r="DS25" s="656"/>
      <c r="DT25" s="656"/>
      <c r="DU25" s="656"/>
      <c r="DV25" s="657"/>
      <c r="DW25" s="628">
        <v>26.2</v>
      </c>
      <c r="DX25" s="653"/>
      <c r="DY25" s="653"/>
      <c r="DZ25" s="653"/>
      <c r="EA25" s="653"/>
      <c r="EB25" s="653"/>
      <c r="EC25" s="654"/>
    </row>
    <row r="26" spans="2:133" ht="11.25" customHeight="1" x14ac:dyDescent="0.2">
      <c r="B26" s="620" t="s">
        <v>301</v>
      </c>
      <c r="C26" s="621"/>
      <c r="D26" s="621"/>
      <c r="E26" s="621"/>
      <c r="F26" s="621"/>
      <c r="G26" s="621"/>
      <c r="H26" s="621"/>
      <c r="I26" s="621"/>
      <c r="J26" s="621"/>
      <c r="K26" s="621"/>
      <c r="L26" s="621"/>
      <c r="M26" s="621"/>
      <c r="N26" s="621"/>
      <c r="O26" s="621"/>
      <c r="P26" s="621"/>
      <c r="Q26" s="622"/>
      <c r="R26" s="623">
        <v>12565</v>
      </c>
      <c r="S26" s="624"/>
      <c r="T26" s="624"/>
      <c r="U26" s="624"/>
      <c r="V26" s="624"/>
      <c r="W26" s="624"/>
      <c r="X26" s="624"/>
      <c r="Y26" s="625"/>
      <c r="Z26" s="626">
        <v>0</v>
      </c>
      <c r="AA26" s="626"/>
      <c r="AB26" s="626"/>
      <c r="AC26" s="626"/>
      <c r="AD26" s="627">
        <v>12565</v>
      </c>
      <c r="AE26" s="627"/>
      <c r="AF26" s="627"/>
      <c r="AG26" s="627"/>
      <c r="AH26" s="627"/>
      <c r="AI26" s="627"/>
      <c r="AJ26" s="627"/>
      <c r="AK26" s="627"/>
      <c r="AL26" s="628">
        <v>0.1</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240</v>
      </c>
      <c r="BH26" s="624"/>
      <c r="BI26" s="624"/>
      <c r="BJ26" s="624"/>
      <c r="BK26" s="624"/>
      <c r="BL26" s="624"/>
      <c r="BM26" s="624"/>
      <c r="BN26" s="625"/>
      <c r="BO26" s="626" t="s">
        <v>240</v>
      </c>
      <c r="BP26" s="626"/>
      <c r="BQ26" s="626"/>
      <c r="BR26" s="626"/>
      <c r="BS26" s="627" t="s">
        <v>240</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3682768</v>
      </c>
      <c r="CS26" s="624"/>
      <c r="CT26" s="624"/>
      <c r="CU26" s="624"/>
      <c r="CV26" s="624"/>
      <c r="CW26" s="624"/>
      <c r="CX26" s="624"/>
      <c r="CY26" s="625"/>
      <c r="CZ26" s="628">
        <v>8.6</v>
      </c>
      <c r="DA26" s="653"/>
      <c r="DB26" s="653"/>
      <c r="DC26" s="658"/>
      <c r="DD26" s="632">
        <v>3358315</v>
      </c>
      <c r="DE26" s="624"/>
      <c r="DF26" s="624"/>
      <c r="DG26" s="624"/>
      <c r="DH26" s="624"/>
      <c r="DI26" s="624"/>
      <c r="DJ26" s="624"/>
      <c r="DK26" s="625"/>
      <c r="DL26" s="632" t="s">
        <v>240</v>
      </c>
      <c r="DM26" s="624"/>
      <c r="DN26" s="624"/>
      <c r="DO26" s="624"/>
      <c r="DP26" s="624"/>
      <c r="DQ26" s="624"/>
      <c r="DR26" s="624"/>
      <c r="DS26" s="624"/>
      <c r="DT26" s="624"/>
      <c r="DU26" s="624"/>
      <c r="DV26" s="625"/>
      <c r="DW26" s="628" t="s">
        <v>240</v>
      </c>
      <c r="DX26" s="653"/>
      <c r="DY26" s="653"/>
      <c r="DZ26" s="653"/>
      <c r="EA26" s="653"/>
      <c r="EB26" s="653"/>
      <c r="EC26" s="654"/>
    </row>
    <row r="27" spans="2:133" ht="11.25" customHeight="1" x14ac:dyDescent="0.2">
      <c r="B27" s="620" t="s">
        <v>304</v>
      </c>
      <c r="C27" s="621"/>
      <c r="D27" s="621"/>
      <c r="E27" s="621"/>
      <c r="F27" s="621"/>
      <c r="G27" s="621"/>
      <c r="H27" s="621"/>
      <c r="I27" s="621"/>
      <c r="J27" s="621"/>
      <c r="K27" s="621"/>
      <c r="L27" s="621"/>
      <c r="M27" s="621"/>
      <c r="N27" s="621"/>
      <c r="O27" s="621"/>
      <c r="P27" s="621"/>
      <c r="Q27" s="622"/>
      <c r="R27" s="623">
        <v>490767</v>
      </c>
      <c r="S27" s="624"/>
      <c r="T27" s="624"/>
      <c r="U27" s="624"/>
      <c r="V27" s="624"/>
      <c r="W27" s="624"/>
      <c r="X27" s="624"/>
      <c r="Y27" s="625"/>
      <c r="Z27" s="626">
        <v>1.1000000000000001</v>
      </c>
      <c r="AA27" s="626"/>
      <c r="AB27" s="626"/>
      <c r="AC27" s="626"/>
      <c r="AD27" s="627" t="s">
        <v>240</v>
      </c>
      <c r="AE27" s="627"/>
      <c r="AF27" s="627"/>
      <c r="AG27" s="627"/>
      <c r="AH27" s="627"/>
      <c r="AI27" s="627"/>
      <c r="AJ27" s="627"/>
      <c r="AK27" s="627"/>
      <c r="AL27" s="628" t="s">
        <v>240</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18521051</v>
      </c>
      <c r="BH27" s="624"/>
      <c r="BI27" s="624"/>
      <c r="BJ27" s="624"/>
      <c r="BK27" s="624"/>
      <c r="BL27" s="624"/>
      <c r="BM27" s="624"/>
      <c r="BN27" s="625"/>
      <c r="BO27" s="626">
        <v>100</v>
      </c>
      <c r="BP27" s="626"/>
      <c r="BQ27" s="626"/>
      <c r="BR27" s="626"/>
      <c r="BS27" s="627">
        <v>414051</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12607242</v>
      </c>
      <c r="CS27" s="656"/>
      <c r="CT27" s="656"/>
      <c r="CU27" s="656"/>
      <c r="CV27" s="656"/>
      <c r="CW27" s="656"/>
      <c r="CX27" s="656"/>
      <c r="CY27" s="657"/>
      <c r="CZ27" s="628">
        <v>29.4</v>
      </c>
      <c r="DA27" s="653"/>
      <c r="DB27" s="653"/>
      <c r="DC27" s="658"/>
      <c r="DD27" s="632">
        <v>3416446</v>
      </c>
      <c r="DE27" s="656"/>
      <c r="DF27" s="656"/>
      <c r="DG27" s="656"/>
      <c r="DH27" s="656"/>
      <c r="DI27" s="656"/>
      <c r="DJ27" s="656"/>
      <c r="DK27" s="657"/>
      <c r="DL27" s="632">
        <v>3414446</v>
      </c>
      <c r="DM27" s="656"/>
      <c r="DN27" s="656"/>
      <c r="DO27" s="656"/>
      <c r="DP27" s="656"/>
      <c r="DQ27" s="656"/>
      <c r="DR27" s="656"/>
      <c r="DS27" s="656"/>
      <c r="DT27" s="656"/>
      <c r="DU27" s="656"/>
      <c r="DV27" s="657"/>
      <c r="DW27" s="628">
        <v>15.7</v>
      </c>
      <c r="DX27" s="653"/>
      <c r="DY27" s="653"/>
      <c r="DZ27" s="653"/>
      <c r="EA27" s="653"/>
      <c r="EB27" s="653"/>
      <c r="EC27" s="654"/>
    </row>
    <row r="28" spans="2:133" ht="11.25" customHeight="1" x14ac:dyDescent="0.2">
      <c r="B28" s="620" t="s">
        <v>307</v>
      </c>
      <c r="C28" s="621"/>
      <c r="D28" s="621"/>
      <c r="E28" s="621"/>
      <c r="F28" s="621"/>
      <c r="G28" s="621"/>
      <c r="H28" s="621"/>
      <c r="I28" s="621"/>
      <c r="J28" s="621"/>
      <c r="K28" s="621"/>
      <c r="L28" s="621"/>
      <c r="M28" s="621"/>
      <c r="N28" s="621"/>
      <c r="O28" s="621"/>
      <c r="P28" s="621"/>
      <c r="Q28" s="622"/>
      <c r="R28" s="623">
        <v>380179</v>
      </c>
      <c r="S28" s="624"/>
      <c r="T28" s="624"/>
      <c r="U28" s="624"/>
      <c r="V28" s="624"/>
      <c r="W28" s="624"/>
      <c r="X28" s="624"/>
      <c r="Y28" s="625"/>
      <c r="Z28" s="626">
        <v>0.9</v>
      </c>
      <c r="AA28" s="626"/>
      <c r="AB28" s="626"/>
      <c r="AC28" s="626"/>
      <c r="AD28" s="627">
        <v>109795</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1974557</v>
      </c>
      <c r="CS28" s="624"/>
      <c r="CT28" s="624"/>
      <c r="CU28" s="624"/>
      <c r="CV28" s="624"/>
      <c r="CW28" s="624"/>
      <c r="CX28" s="624"/>
      <c r="CY28" s="625"/>
      <c r="CZ28" s="628">
        <v>4.5999999999999996</v>
      </c>
      <c r="DA28" s="653"/>
      <c r="DB28" s="653"/>
      <c r="DC28" s="658"/>
      <c r="DD28" s="632">
        <v>1916425</v>
      </c>
      <c r="DE28" s="624"/>
      <c r="DF28" s="624"/>
      <c r="DG28" s="624"/>
      <c r="DH28" s="624"/>
      <c r="DI28" s="624"/>
      <c r="DJ28" s="624"/>
      <c r="DK28" s="625"/>
      <c r="DL28" s="632">
        <v>1916425</v>
      </c>
      <c r="DM28" s="624"/>
      <c r="DN28" s="624"/>
      <c r="DO28" s="624"/>
      <c r="DP28" s="624"/>
      <c r="DQ28" s="624"/>
      <c r="DR28" s="624"/>
      <c r="DS28" s="624"/>
      <c r="DT28" s="624"/>
      <c r="DU28" s="624"/>
      <c r="DV28" s="625"/>
      <c r="DW28" s="628">
        <v>8.8000000000000007</v>
      </c>
      <c r="DX28" s="653"/>
      <c r="DY28" s="653"/>
      <c r="DZ28" s="653"/>
      <c r="EA28" s="653"/>
      <c r="EB28" s="653"/>
      <c r="EC28" s="654"/>
    </row>
    <row r="29" spans="2:133" ht="11.25" customHeight="1" x14ac:dyDescent="0.2">
      <c r="B29" s="620" t="s">
        <v>309</v>
      </c>
      <c r="C29" s="621"/>
      <c r="D29" s="621"/>
      <c r="E29" s="621"/>
      <c r="F29" s="621"/>
      <c r="G29" s="621"/>
      <c r="H29" s="621"/>
      <c r="I29" s="621"/>
      <c r="J29" s="621"/>
      <c r="K29" s="621"/>
      <c r="L29" s="621"/>
      <c r="M29" s="621"/>
      <c r="N29" s="621"/>
      <c r="O29" s="621"/>
      <c r="P29" s="621"/>
      <c r="Q29" s="622"/>
      <c r="R29" s="623">
        <v>115711</v>
      </c>
      <c r="S29" s="624"/>
      <c r="T29" s="624"/>
      <c r="U29" s="624"/>
      <c r="V29" s="624"/>
      <c r="W29" s="624"/>
      <c r="X29" s="624"/>
      <c r="Y29" s="625"/>
      <c r="Z29" s="626">
        <v>0.3</v>
      </c>
      <c r="AA29" s="626"/>
      <c r="AB29" s="626"/>
      <c r="AC29" s="626"/>
      <c r="AD29" s="627" t="s">
        <v>240</v>
      </c>
      <c r="AE29" s="627"/>
      <c r="AF29" s="627"/>
      <c r="AG29" s="627"/>
      <c r="AH29" s="627"/>
      <c r="AI29" s="627"/>
      <c r="AJ29" s="627"/>
      <c r="AK29" s="627"/>
      <c r="AL29" s="628" t="s">
        <v>240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1974557</v>
      </c>
      <c r="CS29" s="656"/>
      <c r="CT29" s="656"/>
      <c r="CU29" s="656"/>
      <c r="CV29" s="656"/>
      <c r="CW29" s="656"/>
      <c r="CX29" s="656"/>
      <c r="CY29" s="657"/>
      <c r="CZ29" s="628">
        <v>4.5999999999999996</v>
      </c>
      <c r="DA29" s="653"/>
      <c r="DB29" s="653"/>
      <c r="DC29" s="658"/>
      <c r="DD29" s="632">
        <v>1916425</v>
      </c>
      <c r="DE29" s="656"/>
      <c r="DF29" s="656"/>
      <c r="DG29" s="656"/>
      <c r="DH29" s="656"/>
      <c r="DI29" s="656"/>
      <c r="DJ29" s="656"/>
      <c r="DK29" s="657"/>
      <c r="DL29" s="632">
        <v>1916425</v>
      </c>
      <c r="DM29" s="656"/>
      <c r="DN29" s="656"/>
      <c r="DO29" s="656"/>
      <c r="DP29" s="656"/>
      <c r="DQ29" s="656"/>
      <c r="DR29" s="656"/>
      <c r="DS29" s="656"/>
      <c r="DT29" s="656"/>
      <c r="DU29" s="656"/>
      <c r="DV29" s="657"/>
      <c r="DW29" s="628">
        <v>8.8000000000000007</v>
      </c>
      <c r="DX29" s="653"/>
      <c r="DY29" s="653"/>
      <c r="DZ29" s="653"/>
      <c r="EA29" s="653"/>
      <c r="EB29" s="653"/>
      <c r="EC29" s="654"/>
    </row>
    <row r="30" spans="2:133" ht="11.25" customHeight="1" x14ac:dyDescent="0.2">
      <c r="B30" s="620" t="s">
        <v>312</v>
      </c>
      <c r="C30" s="621"/>
      <c r="D30" s="621"/>
      <c r="E30" s="621"/>
      <c r="F30" s="621"/>
      <c r="G30" s="621"/>
      <c r="H30" s="621"/>
      <c r="I30" s="621"/>
      <c r="J30" s="621"/>
      <c r="K30" s="621"/>
      <c r="L30" s="621"/>
      <c r="M30" s="621"/>
      <c r="N30" s="621"/>
      <c r="O30" s="621"/>
      <c r="P30" s="621"/>
      <c r="Q30" s="622"/>
      <c r="R30" s="623">
        <v>10134604</v>
      </c>
      <c r="S30" s="624"/>
      <c r="T30" s="624"/>
      <c r="U30" s="624"/>
      <c r="V30" s="624"/>
      <c r="W30" s="624"/>
      <c r="X30" s="624"/>
      <c r="Y30" s="625"/>
      <c r="Z30" s="626">
        <v>23.1</v>
      </c>
      <c r="AA30" s="626"/>
      <c r="AB30" s="626"/>
      <c r="AC30" s="626"/>
      <c r="AD30" s="627" t="s">
        <v>240</v>
      </c>
      <c r="AE30" s="627"/>
      <c r="AF30" s="627"/>
      <c r="AG30" s="627"/>
      <c r="AH30" s="627"/>
      <c r="AI30" s="627"/>
      <c r="AJ30" s="627"/>
      <c r="AK30" s="627"/>
      <c r="AL30" s="628" t="s">
        <v>240</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1875344</v>
      </c>
      <c r="CS30" s="624"/>
      <c r="CT30" s="624"/>
      <c r="CU30" s="624"/>
      <c r="CV30" s="624"/>
      <c r="CW30" s="624"/>
      <c r="CX30" s="624"/>
      <c r="CY30" s="625"/>
      <c r="CZ30" s="628">
        <v>4.4000000000000004</v>
      </c>
      <c r="DA30" s="653"/>
      <c r="DB30" s="653"/>
      <c r="DC30" s="658"/>
      <c r="DD30" s="632">
        <v>1817212</v>
      </c>
      <c r="DE30" s="624"/>
      <c r="DF30" s="624"/>
      <c r="DG30" s="624"/>
      <c r="DH30" s="624"/>
      <c r="DI30" s="624"/>
      <c r="DJ30" s="624"/>
      <c r="DK30" s="625"/>
      <c r="DL30" s="632">
        <v>1817212</v>
      </c>
      <c r="DM30" s="624"/>
      <c r="DN30" s="624"/>
      <c r="DO30" s="624"/>
      <c r="DP30" s="624"/>
      <c r="DQ30" s="624"/>
      <c r="DR30" s="624"/>
      <c r="DS30" s="624"/>
      <c r="DT30" s="624"/>
      <c r="DU30" s="624"/>
      <c r="DV30" s="625"/>
      <c r="DW30" s="628">
        <v>8.4</v>
      </c>
      <c r="DX30" s="653"/>
      <c r="DY30" s="653"/>
      <c r="DZ30" s="653"/>
      <c r="EA30" s="653"/>
      <c r="EB30" s="653"/>
      <c r="EC30" s="654"/>
    </row>
    <row r="31" spans="2:133" ht="11.25" customHeight="1" x14ac:dyDescent="0.2">
      <c r="B31" s="636" t="s">
        <v>316</v>
      </c>
      <c r="C31" s="637"/>
      <c r="D31" s="637"/>
      <c r="E31" s="637"/>
      <c r="F31" s="637"/>
      <c r="G31" s="637"/>
      <c r="H31" s="637"/>
      <c r="I31" s="637"/>
      <c r="J31" s="637"/>
      <c r="K31" s="637"/>
      <c r="L31" s="637"/>
      <c r="M31" s="637"/>
      <c r="N31" s="637"/>
      <c r="O31" s="637"/>
      <c r="P31" s="637"/>
      <c r="Q31" s="638"/>
      <c r="R31" s="623" t="s">
        <v>240</v>
      </c>
      <c r="S31" s="624"/>
      <c r="T31" s="624"/>
      <c r="U31" s="624"/>
      <c r="V31" s="624"/>
      <c r="W31" s="624"/>
      <c r="X31" s="624"/>
      <c r="Y31" s="625"/>
      <c r="Z31" s="626" t="s">
        <v>240</v>
      </c>
      <c r="AA31" s="626"/>
      <c r="AB31" s="626"/>
      <c r="AC31" s="626"/>
      <c r="AD31" s="627" t="s">
        <v>240</v>
      </c>
      <c r="AE31" s="627"/>
      <c r="AF31" s="627"/>
      <c r="AG31" s="627"/>
      <c r="AH31" s="627"/>
      <c r="AI31" s="627"/>
      <c r="AJ31" s="627"/>
      <c r="AK31" s="627"/>
      <c r="AL31" s="628" t="s">
        <v>240</v>
      </c>
      <c r="AM31" s="629"/>
      <c r="AN31" s="629"/>
      <c r="AO31" s="630"/>
      <c r="AP31" s="671" t="s">
        <v>317</v>
      </c>
      <c r="AQ31" s="672"/>
      <c r="AR31" s="672"/>
      <c r="AS31" s="672"/>
      <c r="AT31" s="677" t="s">
        <v>318</v>
      </c>
      <c r="AU31" s="218"/>
      <c r="AV31" s="218"/>
      <c r="AW31" s="218"/>
      <c r="AX31" s="609" t="s">
        <v>190</v>
      </c>
      <c r="AY31" s="610"/>
      <c r="AZ31" s="610"/>
      <c r="BA31" s="610"/>
      <c r="BB31" s="610"/>
      <c r="BC31" s="610"/>
      <c r="BD31" s="610"/>
      <c r="BE31" s="610"/>
      <c r="BF31" s="611"/>
      <c r="BG31" s="670">
        <v>99.3</v>
      </c>
      <c r="BH31" s="667"/>
      <c r="BI31" s="667"/>
      <c r="BJ31" s="667"/>
      <c r="BK31" s="667"/>
      <c r="BL31" s="667"/>
      <c r="BM31" s="618">
        <v>98.5</v>
      </c>
      <c r="BN31" s="667"/>
      <c r="BO31" s="667"/>
      <c r="BP31" s="667"/>
      <c r="BQ31" s="668"/>
      <c r="BR31" s="670">
        <v>99.4</v>
      </c>
      <c r="BS31" s="667"/>
      <c r="BT31" s="667"/>
      <c r="BU31" s="667"/>
      <c r="BV31" s="667"/>
      <c r="BW31" s="667"/>
      <c r="BX31" s="618">
        <v>98.4</v>
      </c>
      <c r="BY31" s="667"/>
      <c r="BZ31" s="667"/>
      <c r="CA31" s="667"/>
      <c r="CB31" s="668"/>
      <c r="CD31" s="663"/>
      <c r="CE31" s="664"/>
      <c r="CF31" s="620" t="s">
        <v>319</v>
      </c>
      <c r="CG31" s="621"/>
      <c r="CH31" s="621"/>
      <c r="CI31" s="621"/>
      <c r="CJ31" s="621"/>
      <c r="CK31" s="621"/>
      <c r="CL31" s="621"/>
      <c r="CM31" s="621"/>
      <c r="CN31" s="621"/>
      <c r="CO31" s="621"/>
      <c r="CP31" s="621"/>
      <c r="CQ31" s="622"/>
      <c r="CR31" s="623">
        <v>99213</v>
      </c>
      <c r="CS31" s="656"/>
      <c r="CT31" s="656"/>
      <c r="CU31" s="656"/>
      <c r="CV31" s="656"/>
      <c r="CW31" s="656"/>
      <c r="CX31" s="656"/>
      <c r="CY31" s="657"/>
      <c r="CZ31" s="628">
        <v>0.2</v>
      </c>
      <c r="DA31" s="653"/>
      <c r="DB31" s="653"/>
      <c r="DC31" s="658"/>
      <c r="DD31" s="632">
        <v>99213</v>
      </c>
      <c r="DE31" s="656"/>
      <c r="DF31" s="656"/>
      <c r="DG31" s="656"/>
      <c r="DH31" s="656"/>
      <c r="DI31" s="656"/>
      <c r="DJ31" s="656"/>
      <c r="DK31" s="657"/>
      <c r="DL31" s="632">
        <v>99213</v>
      </c>
      <c r="DM31" s="656"/>
      <c r="DN31" s="656"/>
      <c r="DO31" s="656"/>
      <c r="DP31" s="656"/>
      <c r="DQ31" s="656"/>
      <c r="DR31" s="656"/>
      <c r="DS31" s="656"/>
      <c r="DT31" s="656"/>
      <c r="DU31" s="656"/>
      <c r="DV31" s="657"/>
      <c r="DW31" s="628">
        <v>0.5</v>
      </c>
      <c r="DX31" s="653"/>
      <c r="DY31" s="653"/>
      <c r="DZ31" s="653"/>
      <c r="EA31" s="653"/>
      <c r="EB31" s="653"/>
      <c r="EC31" s="654"/>
    </row>
    <row r="32" spans="2:133" ht="11.25" customHeight="1" x14ac:dyDescent="0.2">
      <c r="B32" s="620" t="s">
        <v>320</v>
      </c>
      <c r="C32" s="621"/>
      <c r="D32" s="621"/>
      <c r="E32" s="621"/>
      <c r="F32" s="621"/>
      <c r="G32" s="621"/>
      <c r="H32" s="621"/>
      <c r="I32" s="621"/>
      <c r="J32" s="621"/>
      <c r="K32" s="621"/>
      <c r="L32" s="621"/>
      <c r="M32" s="621"/>
      <c r="N32" s="621"/>
      <c r="O32" s="621"/>
      <c r="P32" s="621"/>
      <c r="Q32" s="622"/>
      <c r="R32" s="623">
        <v>4848875</v>
      </c>
      <c r="S32" s="624"/>
      <c r="T32" s="624"/>
      <c r="U32" s="624"/>
      <c r="V32" s="624"/>
      <c r="W32" s="624"/>
      <c r="X32" s="624"/>
      <c r="Y32" s="625"/>
      <c r="Z32" s="626">
        <v>11.1</v>
      </c>
      <c r="AA32" s="626"/>
      <c r="AB32" s="626"/>
      <c r="AC32" s="626"/>
      <c r="AD32" s="627" t="s">
        <v>240</v>
      </c>
      <c r="AE32" s="627"/>
      <c r="AF32" s="627"/>
      <c r="AG32" s="627"/>
      <c r="AH32" s="627"/>
      <c r="AI32" s="627"/>
      <c r="AJ32" s="627"/>
      <c r="AK32" s="627"/>
      <c r="AL32" s="628" t="s">
        <v>240</v>
      </c>
      <c r="AM32" s="629"/>
      <c r="AN32" s="629"/>
      <c r="AO32" s="630"/>
      <c r="AP32" s="673"/>
      <c r="AQ32" s="674"/>
      <c r="AR32" s="674"/>
      <c r="AS32" s="674"/>
      <c r="AT32" s="678"/>
      <c r="AU32" s="214" t="s">
        <v>321</v>
      </c>
      <c r="AX32" s="620" t="s">
        <v>322</v>
      </c>
      <c r="AY32" s="621"/>
      <c r="AZ32" s="621"/>
      <c r="BA32" s="621"/>
      <c r="BB32" s="621"/>
      <c r="BC32" s="621"/>
      <c r="BD32" s="621"/>
      <c r="BE32" s="621"/>
      <c r="BF32" s="622"/>
      <c r="BG32" s="680">
        <v>98.8</v>
      </c>
      <c r="BH32" s="656"/>
      <c r="BI32" s="656"/>
      <c r="BJ32" s="656"/>
      <c r="BK32" s="656"/>
      <c r="BL32" s="656"/>
      <c r="BM32" s="629">
        <v>97.4</v>
      </c>
      <c r="BN32" s="656"/>
      <c r="BO32" s="656"/>
      <c r="BP32" s="656"/>
      <c r="BQ32" s="669"/>
      <c r="BR32" s="680">
        <v>99</v>
      </c>
      <c r="BS32" s="656"/>
      <c r="BT32" s="656"/>
      <c r="BU32" s="656"/>
      <c r="BV32" s="656"/>
      <c r="BW32" s="656"/>
      <c r="BX32" s="629">
        <v>97.3</v>
      </c>
      <c r="BY32" s="656"/>
      <c r="BZ32" s="656"/>
      <c r="CA32" s="656"/>
      <c r="CB32" s="669"/>
      <c r="CD32" s="665"/>
      <c r="CE32" s="666"/>
      <c r="CF32" s="620" t="s">
        <v>323</v>
      </c>
      <c r="CG32" s="621"/>
      <c r="CH32" s="621"/>
      <c r="CI32" s="621"/>
      <c r="CJ32" s="621"/>
      <c r="CK32" s="621"/>
      <c r="CL32" s="621"/>
      <c r="CM32" s="621"/>
      <c r="CN32" s="621"/>
      <c r="CO32" s="621"/>
      <c r="CP32" s="621"/>
      <c r="CQ32" s="622"/>
      <c r="CR32" s="623" t="s">
        <v>240</v>
      </c>
      <c r="CS32" s="624"/>
      <c r="CT32" s="624"/>
      <c r="CU32" s="624"/>
      <c r="CV32" s="624"/>
      <c r="CW32" s="624"/>
      <c r="CX32" s="624"/>
      <c r="CY32" s="625"/>
      <c r="CZ32" s="628" t="s">
        <v>240</v>
      </c>
      <c r="DA32" s="653"/>
      <c r="DB32" s="653"/>
      <c r="DC32" s="658"/>
      <c r="DD32" s="632" t="s">
        <v>240</v>
      </c>
      <c r="DE32" s="624"/>
      <c r="DF32" s="624"/>
      <c r="DG32" s="624"/>
      <c r="DH32" s="624"/>
      <c r="DI32" s="624"/>
      <c r="DJ32" s="624"/>
      <c r="DK32" s="625"/>
      <c r="DL32" s="632" t="s">
        <v>240</v>
      </c>
      <c r="DM32" s="624"/>
      <c r="DN32" s="624"/>
      <c r="DO32" s="624"/>
      <c r="DP32" s="624"/>
      <c r="DQ32" s="624"/>
      <c r="DR32" s="624"/>
      <c r="DS32" s="624"/>
      <c r="DT32" s="624"/>
      <c r="DU32" s="624"/>
      <c r="DV32" s="625"/>
      <c r="DW32" s="628" t="s">
        <v>240</v>
      </c>
      <c r="DX32" s="653"/>
      <c r="DY32" s="653"/>
      <c r="DZ32" s="653"/>
      <c r="EA32" s="653"/>
      <c r="EB32" s="653"/>
      <c r="EC32" s="654"/>
    </row>
    <row r="33" spans="2:133" ht="11.25" customHeight="1" x14ac:dyDescent="0.2">
      <c r="B33" s="620" t="s">
        <v>324</v>
      </c>
      <c r="C33" s="621"/>
      <c r="D33" s="621"/>
      <c r="E33" s="621"/>
      <c r="F33" s="621"/>
      <c r="G33" s="621"/>
      <c r="H33" s="621"/>
      <c r="I33" s="621"/>
      <c r="J33" s="621"/>
      <c r="K33" s="621"/>
      <c r="L33" s="621"/>
      <c r="M33" s="621"/>
      <c r="N33" s="621"/>
      <c r="O33" s="621"/>
      <c r="P33" s="621"/>
      <c r="Q33" s="622"/>
      <c r="R33" s="623">
        <v>135872</v>
      </c>
      <c r="S33" s="624"/>
      <c r="T33" s="624"/>
      <c r="U33" s="624"/>
      <c r="V33" s="624"/>
      <c r="W33" s="624"/>
      <c r="X33" s="624"/>
      <c r="Y33" s="625"/>
      <c r="Z33" s="626">
        <v>0.3</v>
      </c>
      <c r="AA33" s="626"/>
      <c r="AB33" s="626"/>
      <c r="AC33" s="626"/>
      <c r="AD33" s="627">
        <v>34145</v>
      </c>
      <c r="AE33" s="627"/>
      <c r="AF33" s="627"/>
      <c r="AG33" s="627"/>
      <c r="AH33" s="627"/>
      <c r="AI33" s="627"/>
      <c r="AJ33" s="627"/>
      <c r="AK33" s="627"/>
      <c r="AL33" s="628">
        <v>0.2</v>
      </c>
      <c r="AM33" s="629"/>
      <c r="AN33" s="629"/>
      <c r="AO33" s="630"/>
      <c r="AP33" s="675"/>
      <c r="AQ33" s="676"/>
      <c r="AR33" s="676"/>
      <c r="AS33" s="676"/>
      <c r="AT33" s="679"/>
      <c r="AU33" s="219"/>
      <c r="AV33" s="219"/>
      <c r="AW33" s="219"/>
      <c r="AX33" s="644" t="s">
        <v>325</v>
      </c>
      <c r="AY33" s="645"/>
      <c r="AZ33" s="645"/>
      <c r="BA33" s="645"/>
      <c r="BB33" s="645"/>
      <c r="BC33" s="645"/>
      <c r="BD33" s="645"/>
      <c r="BE33" s="645"/>
      <c r="BF33" s="646"/>
      <c r="BG33" s="681">
        <v>99.5</v>
      </c>
      <c r="BH33" s="682"/>
      <c r="BI33" s="682"/>
      <c r="BJ33" s="682"/>
      <c r="BK33" s="682"/>
      <c r="BL33" s="682"/>
      <c r="BM33" s="683">
        <v>99.1</v>
      </c>
      <c r="BN33" s="682"/>
      <c r="BO33" s="682"/>
      <c r="BP33" s="682"/>
      <c r="BQ33" s="684"/>
      <c r="BR33" s="681">
        <v>99.6</v>
      </c>
      <c r="BS33" s="682"/>
      <c r="BT33" s="682"/>
      <c r="BU33" s="682"/>
      <c r="BV33" s="682"/>
      <c r="BW33" s="682"/>
      <c r="BX33" s="683">
        <v>99</v>
      </c>
      <c r="BY33" s="682"/>
      <c r="BZ33" s="682"/>
      <c r="CA33" s="682"/>
      <c r="CB33" s="684"/>
      <c r="CD33" s="620" t="s">
        <v>326</v>
      </c>
      <c r="CE33" s="621"/>
      <c r="CF33" s="621"/>
      <c r="CG33" s="621"/>
      <c r="CH33" s="621"/>
      <c r="CI33" s="621"/>
      <c r="CJ33" s="621"/>
      <c r="CK33" s="621"/>
      <c r="CL33" s="621"/>
      <c r="CM33" s="621"/>
      <c r="CN33" s="621"/>
      <c r="CO33" s="621"/>
      <c r="CP33" s="621"/>
      <c r="CQ33" s="622"/>
      <c r="CR33" s="623">
        <v>15483409</v>
      </c>
      <c r="CS33" s="656"/>
      <c r="CT33" s="656"/>
      <c r="CU33" s="656"/>
      <c r="CV33" s="656"/>
      <c r="CW33" s="656"/>
      <c r="CX33" s="656"/>
      <c r="CY33" s="657"/>
      <c r="CZ33" s="628">
        <v>36.1</v>
      </c>
      <c r="DA33" s="653"/>
      <c r="DB33" s="653"/>
      <c r="DC33" s="658"/>
      <c r="DD33" s="632">
        <v>12728568</v>
      </c>
      <c r="DE33" s="656"/>
      <c r="DF33" s="656"/>
      <c r="DG33" s="656"/>
      <c r="DH33" s="656"/>
      <c r="DI33" s="656"/>
      <c r="DJ33" s="656"/>
      <c r="DK33" s="657"/>
      <c r="DL33" s="632">
        <v>9333960</v>
      </c>
      <c r="DM33" s="656"/>
      <c r="DN33" s="656"/>
      <c r="DO33" s="656"/>
      <c r="DP33" s="656"/>
      <c r="DQ33" s="656"/>
      <c r="DR33" s="656"/>
      <c r="DS33" s="656"/>
      <c r="DT33" s="656"/>
      <c r="DU33" s="656"/>
      <c r="DV33" s="657"/>
      <c r="DW33" s="628">
        <v>42.9</v>
      </c>
      <c r="DX33" s="653"/>
      <c r="DY33" s="653"/>
      <c r="DZ33" s="653"/>
      <c r="EA33" s="653"/>
      <c r="EB33" s="653"/>
      <c r="EC33" s="654"/>
    </row>
    <row r="34" spans="2:133" ht="11.25" customHeight="1" x14ac:dyDescent="0.2">
      <c r="B34" s="620" t="s">
        <v>327</v>
      </c>
      <c r="C34" s="621"/>
      <c r="D34" s="621"/>
      <c r="E34" s="621"/>
      <c r="F34" s="621"/>
      <c r="G34" s="621"/>
      <c r="H34" s="621"/>
      <c r="I34" s="621"/>
      <c r="J34" s="621"/>
      <c r="K34" s="621"/>
      <c r="L34" s="621"/>
      <c r="M34" s="621"/>
      <c r="N34" s="621"/>
      <c r="O34" s="621"/>
      <c r="P34" s="621"/>
      <c r="Q34" s="622"/>
      <c r="R34" s="623">
        <v>21525</v>
      </c>
      <c r="S34" s="624"/>
      <c r="T34" s="624"/>
      <c r="U34" s="624"/>
      <c r="V34" s="624"/>
      <c r="W34" s="624"/>
      <c r="X34" s="624"/>
      <c r="Y34" s="625"/>
      <c r="Z34" s="626">
        <v>0</v>
      </c>
      <c r="AA34" s="626"/>
      <c r="AB34" s="626"/>
      <c r="AC34" s="626"/>
      <c r="AD34" s="627" t="s">
        <v>240</v>
      </c>
      <c r="AE34" s="627"/>
      <c r="AF34" s="627"/>
      <c r="AG34" s="627"/>
      <c r="AH34" s="627"/>
      <c r="AI34" s="627"/>
      <c r="AJ34" s="627"/>
      <c r="AK34" s="627"/>
      <c r="AL34" s="628" t="s">
        <v>240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6163739</v>
      </c>
      <c r="CS34" s="624"/>
      <c r="CT34" s="624"/>
      <c r="CU34" s="624"/>
      <c r="CV34" s="624"/>
      <c r="CW34" s="624"/>
      <c r="CX34" s="624"/>
      <c r="CY34" s="625"/>
      <c r="CZ34" s="628">
        <v>14.4</v>
      </c>
      <c r="DA34" s="653"/>
      <c r="DB34" s="653"/>
      <c r="DC34" s="658"/>
      <c r="DD34" s="632">
        <v>4811700</v>
      </c>
      <c r="DE34" s="624"/>
      <c r="DF34" s="624"/>
      <c r="DG34" s="624"/>
      <c r="DH34" s="624"/>
      <c r="DI34" s="624"/>
      <c r="DJ34" s="624"/>
      <c r="DK34" s="625"/>
      <c r="DL34" s="632">
        <v>4267838</v>
      </c>
      <c r="DM34" s="624"/>
      <c r="DN34" s="624"/>
      <c r="DO34" s="624"/>
      <c r="DP34" s="624"/>
      <c r="DQ34" s="624"/>
      <c r="DR34" s="624"/>
      <c r="DS34" s="624"/>
      <c r="DT34" s="624"/>
      <c r="DU34" s="624"/>
      <c r="DV34" s="625"/>
      <c r="DW34" s="628">
        <v>19.600000000000001</v>
      </c>
      <c r="DX34" s="653"/>
      <c r="DY34" s="653"/>
      <c r="DZ34" s="653"/>
      <c r="EA34" s="653"/>
      <c r="EB34" s="653"/>
      <c r="EC34" s="654"/>
    </row>
    <row r="35" spans="2:133" ht="11.25" customHeight="1" x14ac:dyDescent="0.2">
      <c r="B35" s="620" t="s">
        <v>329</v>
      </c>
      <c r="C35" s="621"/>
      <c r="D35" s="621"/>
      <c r="E35" s="621"/>
      <c r="F35" s="621"/>
      <c r="G35" s="621"/>
      <c r="H35" s="621"/>
      <c r="I35" s="621"/>
      <c r="J35" s="621"/>
      <c r="K35" s="621"/>
      <c r="L35" s="621"/>
      <c r="M35" s="621"/>
      <c r="N35" s="621"/>
      <c r="O35" s="621"/>
      <c r="P35" s="621"/>
      <c r="Q35" s="622"/>
      <c r="R35" s="623">
        <v>446280</v>
      </c>
      <c r="S35" s="624"/>
      <c r="T35" s="624"/>
      <c r="U35" s="624"/>
      <c r="V35" s="624"/>
      <c r="W35" s="624"/>
      <c r="X35" s="624"/>
      <c r="Y35" s="625"/>
      <c r="Z35" s="626">
        <v>1</v>
      </c>
      <c r="AA35" s="626"/>
      <c r="AB35" s="626"/>
      <c r="AC35" s="626"/>
      <c r="AD35" s="627" t="s">
        <v>240</v>
      </c>
      <c r="AE35" s="627"/>
      <c r="AF35" s="627"/>
      <c r="AG35" s="627"/>
      <c r="AH35" s="627"/>
      <c r="AI35" s="627"/>
      <c r="AJ35" s="627"/>
      <c r="AK35" s="627"/>
      <c r="AL35" s="628" t="s">
        <v>240</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480635</v>
      </c>
      <c r="CS35" s="656"/>
      <c r="CT35" s="656"/>
      <c r="CU35" s="656"/>
      <c r="CV35" s="656"/>
      <c r="CW35" s="656"/>
      <c r="CX35" s="656"/>
      <c r="CY35" s="657"/>
      <c r="CZ35" s="628">
        <v>1.1000000000000001</v>
      </c>
      <c r="DA35" s="653"/>
      <c r="DB35" s="653"/>
      <c r="DC35" s="658"/>
      <c r="DD35" s="632">
        <v>451067</v>
      </c>
      <c r="DE35" s="656"/>
      <c r="DF35" s="656"/>
      <c r="DG35" s="656"/>
      <c r="DH35" s="656"/>
      <c r="DI35" s="656"/>
      <c r="DJ35" s="656"/>
      <c r="DK35" s="657"/>
      <c r="DL35" s="632">
        <v>451067</v>
      </c>
      <c r="DM35" s="656"/>
      <c r="DN35" s="656"/>
      <c r="DO35" s="656"/>
      <c r="DP35" s="656"/>
      <c r="DQ35" s="656"/>
      <c r="DR35" s="656"/>
      <c r="DS35" s="656"/>
      <c r="DT35" s="656"/>
      <c r="DU35" s="656"/>
      <c r="DV35" s="657"/>
      <c r="DW35" s="628">
        <v>2.1</v>
      </c>
      <c r="DX35" s="653"/>
      <c r="DY35" s="653"/>
      <c r="DZ35" s="653"/>
      <c r="EA35" s="653"/>
      <c r="EB35" s="653"/>
      <c r="EC35" s="654"/>
    </row>
    <row r="36" spans="2:133" ht="11.25" customHeight="1" x14ac:dyDescent="0.2">
      <c r="B36" s="620" t="s">
        <v>333</v>
      </c>
      <c r="C36" s="621"/>
      <c r="D36" s="621"/>
      <c r="E36" s="621"/>
      <c r="F36" s="621"/>
      <c r="G36" s="621"/>
      <c r="H36" s="621"/>
      <c r="I36" s="621"/>
      <c r="J36" s="621"/>
      <c r="K36" s="621"/>
      <c r="L36" s="621"/>
      <c r="M36" s="621"/>
      <c r="N36" s="621"/>
      <c r="O36" s="621"/>
      <c r="P36" s="621"/>
      <c r="Q36" s="622"/>
      <c r="R36" s="623">
        <v>651529</v>
      </c>
      <c r="S36" s="624"/>
      <c r="T36" s="624"/>
      <c r="U36" s="624"/>
      <c r="V36" s="624"/>
      <c r="W36" s="624"/>
      <c r="X36" s="624"/>
      <c r="Y36" s="625"/>
      <c r="Z36" s="626">
        <v>1.5</v>
      </c>
      <c r="AA36" s="626"/>
      <c r="AB36" s="626"/>
      <c r="AC36" s="626"/>
      <c r="AD36" s="627" t="s">
        <v>240</v>
      </c>
      <c r="AE36" s="627"/>
      <c r="AF36" s="627"/>
      <c r="AG36" s="627"/>
      <c r="AH36" s="627"/>
      <c r="AI36" s="627"/>
      <c r="AJ36" s="627"/>
      <c r="AK36" s="627"/>
      <c r="AL36" s="628" t="s">
        <v>240</v>
      </c>
      <c r="AM36" s="629"/>
      <c r="AN36" s="629"/>
      <c r="AO36" s="630"/>
      <c r="AP36" s="222"/>
      <c r="AQ36" s="689" t="s">
        <v>334</v>
      </c>
      <c r="AR36" s="690"/>
      <c r="AS36" s="690"/>
      <c r="AT36" s="690"/>
      <c r="AU36" s="690"/>
      <c r="AV36" s="690"/>
      <c r="AW36" s="690"/>
      <c r="AX36" s="690"/>
      <c r="AY36" s="691"/>
      <c r="AZ36" s="612">
        <v>5054417</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5755</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5161065</v>
      </c>
      <c r="CS36" s="624"/>
      <c r="CT36" s="624"/>
      <c r="CU36" s="624"/>
      <c r="CV36" s="624"/>
      <c r="CW36" s="624"/>
      <c r="CX36" s="624"/>
      <c r="CY36" s="625"/>
      <c r="CZ36" s="628">
        <v>12</v>
      </c>
      <c r="DA36" s="653"/>
      <c r="DB36" s="653"/>
      <c r="DC36" s="658"/>
      <c r="DD36" s="632">
        <v>4720173</v>
      </c>
      <c r="DE36" s="624"/>
      <c r="DF36" s="624"/>
      <c r="DG36" s="624"/>
      <c r="DH36" s="624"/>
      <c r="DI36" s="624"/>
      <c r="DJ36" s="624"/>
      <c r="DK36" s="625"/>
      <c r="DL36" s="632">
        <v>2255842</v>
      </c>
      <c r="DM36" s="624"/>
      <c r="DN36" s="624"/>
      <c r="DO36" s="624"/>
      <c r="DP36" s="624"/>
      <c r="DQ36" s="624"/>
      <c r="DR36" s="624"/>
      <c r="DS36" s="624"/>
      <c r="DT36" s="624"/>
      <c r="DU36" s="624"/>
      <c r="DV36" s="625"/>
      <c r="DW36" s="628">
        <v>10.4</v>
      </c>
      <c r="DX36" s="653"/>
      <c r="DY36" s="653"/>
      <c r="DZ36" s="653"/>
      <c r="EA36" s="653"/>
      <c r="EB36" s="653"/>
      <c r="EC36" s="654"/>
    </row>
    <row r="37" spans="2:133" ht="11.25" customHeight="1" x14ac:dyDescent="0.2">
      <c r="B37" s="620" t="s">
        <v>337</v>
      </c>
      <c r="C37" s="621"/>
      <c r="D37" s="621"/>
      <c r="E37" s="621"/>
      <c r="F37" s="621"/>
      <c r="G37" s="621"/>
      <c r="H37" s="621"/>
      <c r="I37" s="621"/>
      <c r="J37" s="621"/>
      <c r="K37" s="621"/>
      <c r="L37" s="621"/>
      <c r="M37" s="621"/>
      <c r="N37" s="621"/>
      <c r="O37" s="621"/>
      <c r="P37" s="621"/>
      <c r="Q37" s="622"/>
      <c r="R37" s="623">
        <v>990419</v>
      </c>
      <c r="S37" s="624"/>
      <c r="T37" s="624"/>
      <c r="U37" s="624"/>
      <c r="V37" s="624"/>
      <c r="W37" s="624"/>
      <c r="X37" s="624"/>
      <c r="Y37" s="625"/>
      <c r="Z37" s="626">
        <v>2.2999999999999998</v>
      </c>
      <c r="AA37" s="626"/>
      <c r="AB37" s="626"/>
      <c r="AC37" s="626"/>
      <c r="AD37" s="627">
        <v>4702</v>
      </c>
      <c r="AE37" s="627"/>
      <c r="AF37" s="627"/>
      <c r="AG37" s="627"/>
      <c r="AH37" s="627"/>
      <c r="AI37" s="627"/>
      <c r="AJ37" s="627"/>
      <c r="AK37" s="627"/>
      <c r="AL37" s="628">
        <v>0</v>
      </c>
      <c r="AM37" s="629"/>
      <c r="AN37" s="629"/>
      <c r="AO37" s="630"/>
      <c r="AQ37" s="686" t="s">
        <v>338</v>
      </c>
      <c r="AR37" s="687"/>
      <c r="AS37" s="687"/>
      <c r="AT37" s="687"/>
      <c r="AU37" s="687"/>
      <c r="AV37" s="687"/>
      <c r="AW37" s="687"/>
      <c r="AX37" s="687"/>
      <c r="AY37" s="688"/>
      <c r="AZ37" s="623">
        <v>1873628</v>
      </c>
      <c r="BA37" s="624"/>
      <c r="BB37" s="624"/>
      <c r="BC37" s="624"/>
      <c r="BD37" s="656"/>
      <c r="BE37" s="656"/>
      <c r="BF37" s="669"/>
      <c r="BG37" s="620" t="s">
        <v>339</v>
      </c>
      <c r="BH37" s="621"/>
      <c r="BI37" s="621"/>
      <c r="BJ37" s="621"/>
      <c r="BK37" s="621"/>
      <c r="BL37" s="621"/>
      <c r="BM37" s="621"/>
      <c r="BN37" s="621"/>
      <c r="BO37" s="621"/>
      <c r="BP37" s="621"/>
      <c r="BQ37" s="621"/>
      <c r="BR37" s="621"/>
      <c r="BS37" s="621"/>
      <c r="BT37" s="621"/>
      <c r="BU37" s="622"/>
      <c r="BV37" s="623">
        <v>-62943</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7022</v>
      </c>
      <c r="CS37" s="656"/>
      <c r="CT37" s="656"/>
      <c r="CU37" s="656"/>
      <c r="CV37" s="656"/>
      <c r="CW37" s="656"/>
      <c r="CX37" s="656"/>
      <c r="CY37" s="657"/>
      <c r="CZ37" s="628">
        <v>0</v>
      </c>
      <c r="DA37" s="653"/>
      <c r="DB37" s="653"/>
      <c r="DC37" s="658"/>
      <c r="DD37" s="632">
        <v>7022</v>
      </c>
      <c r="DE37" s="656"/>
      <c r="DF37" s="656"/>
      <c r="DG37" s="656"/>
      <c r="DH37" s="656"/>
      <c r="DI37" s="656"/>
      <c r="DJ37" s="656"/>
      <c r="DK37" s="657"/>
      <c r="DL37" s="632">
        <v>6254</v>
      </c>
      <c r="DM37" s="656"/>
      <c r="DN37" s="656"/>
      <c r="DO37" s="656"/>
      <c r="DP37" s="656"/>
      <c r="DQ37" s="656"/>
      <c r="DR37" s="656"/>
      <c r="DS37" s="656"/>
      <c r="DT37" s="656"/>
      <c r="DU37" s="656"/>
      <c r="DV37" s="657"/>
      <c r="DW37" s="628">
        <v>0</v>
      </c>
      <c r="DX37" s="653"/>
      <c r="DY37" s="653"/>
      <c r="DZ37" s="653"/>
      <c r="EA37" s="653"/>
      <c r="EB37" s="653"/>
      <c r="EC37" s="654"/>
    </row>
    <row r="38" spans="2:133" ht="11.25" customHeight="1" x14ac:dyDescent="0.2">
      <c r="B38" s="620" t="s">
        <v>341</v>
      </c>
      <c r="C38" s="621"/>
      <c r="D38" s="621"/>
      <c r="E38" s="621"/>
      <c r="F38" s="621"/>
      <c r="G38" s="621"/>
      <c r="H38" s="621"/>
      <c r="I38" s="621"/>
      <c r="J38" s="621"/>
      <c r="K38" s="621"/>
      <c r="L38" s="621"/>
      <c r="M38" s="621"/>
      <c r="N38" s="621"/>
      <c r="O38" s="621"/>
      <c r="P38" s="621"/>
      <c r="Q38" s="622"/>
      <c r="R38" s="623">
        <v>2504280</v>
      </c>
      <c r="S38" s="624"/>
      <c r="T38" s="624"/>
      <c r="U38" s="624"/>
      <c r="V38" s="624"/>
      <c r="W38" s="624"/>
      <c r="X38" s="624"/>
      <c r="Y38" s="625"/>
      <c r="Z38" s="626">
        <v>5.7</v>
      </c>
      <c r="AA38" s="626"/>
      <c r="AB38" s="626"/>
      <c r="AC38" s="626"/>
      <c r="AD38" s="627" t="s">
        <v>240</v>
      </c>
      <c r="AE38" s="627"/>
      <c r="AF38" s="627"/>
      <c r="AG38" s="627"/>
      <c r="AH38" s="627"/>
      <c r="AI38" s="627"/>
      <c r="AJ38" s="627"/>
      <c r="AK38" s="627"/>
      <c r="AL38" s="628" t="s">
        <v>240</v>
      </c>
      <c r="AM38" s="629"/>
      <c r="AN38" s="629"/>
      <c r="AO38" s="630"/>
      <c r="AQ38" s="686" t="s">
        <v>342</v>
      </c>
      <c r="AR38" s="687"/>
      <c r="AS38" s="687"/>
      <c r="AT38" s="687"/>
      <c r="AU38" s="687"/>
      <c r="AV38" s="687"/>
      <c r="AW38" s="687"/>
      <c r="AX38" s="687"/>
      <c r="AY38" s="688"/>
      <c r="AZ38" s="623">
        <v>24589</v>
      </c>
      <c r="BA38" s="624"/>
      <c r="BB38" s="624"/>
      <c r="BC38" s="624"/>
      <c r="BD38" s="656"/>
      <c r="BE38" s="656"/>
      <c r="BF38" s="669"/>
      <c r="BG38" s="620" t="s">
        <v>343</v>
      </c>
      <c r="BH38" s="621"/>
      <c r="BI38" s="621"/>
      <c r="BJ38" s="621"/>
      <c r="BK38" s="621"/>
      <c r="BL38" s="621"/>
      <c r="BM38" s="621"/>
      <c r="BN38" s="621"/>
      <c r="BO38" s="621"/>
      <c r="BP38" s="621"/>
      <c r="BQ38" s="621"/>
      <c r="BR38" s="621"/>
      <c r="BS38" s="621"/>
      <c r="BT38" s="621"/>
      <c r="BU38" s="622"/>
      <c r="BV38" s="623">
        <v>10729</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3178199</v>
      </c>
      <c r="CS38" s="624"/>
      <c r="CT38" s="624"/>
      <c r="CU38" s="624"/>
      <c r="CV38" s="624"/>
      <c r="CW38" s="624"/>
      <c r="CX38" s="624"/>
      <c r="CY38" s="625"/>
      <c r="CZ38" s="628">
        <v>7.4</v>
      </c>
      <c r="DA38" s="653"/>
      <c r="DB38" s="653"/>
      <c r="DC38" s="658"/>
      <c r="DD38" s="632">
        <v>2449590</v>
      </c>
      <c r="DE38" s="624"/>
      <c r="DF38" s="624"/>
      <c r="DG38" s="624"/>
      <c r="DH38" s="624"/>
      <c r="DI38" s="624"/>
      <c r="DJ38" s="624"/>
      <c r="DK38" s="625"/>
      <c r="DL38" s="632">
        <v>2359213</v>
      </c>
      <c r="DM38" s="624"/>
      <c r="DN38" s="624"/>
      <c r="DO38" s="624"/>
      <c r="DP38" s="624"/>
      <c r="DQ38" s="624"/>
      <c r="DR38" s="624"/>
      <c r="DS38" s="624"/>
      <c r="DT38" s="624"/>
      <c r="DU38" s="624"/>
      <c r="DV38" s="625"/>
      <c r="DW38" s="628">
        <v>10.9</v>
      </c>
      <c r="DX38" s="653"/>
      <c r="DY38" s="653"/>
      <c r="DZ38" s="653"/>
      <c r="EA38" s="653"/>
      <c r="EB38" s="653"/>
      <c r="EC38" s="654"/>
    </row>
    <row r="39" spans="2:133" ht="11.25" customHeight="1" x14ac:dyDescent="0.2">
      <c r="B39" s="620" t="s">
        <v>345</v>
      </c>
      <c r="C39" s="621"/>
      <c r="D39" s="621"/>
      <c r="E39" s="621"/>
      <c r="F39" s="621"/>
      <c r="G39" s="621"/>
      <c r="H39" s="621"/>
      <c r="I39" s="621"/>
      <c r="J39" s="621"/>
      <c r="K39" s="621"/>
      <c r="L39" s="621"/>
      <c r="M39" s="621"/>
      <c r="N39" s="621"/>
      <c r="O39" s="621"/>
      <c r="P39" s="621"/>
      <c r="Q39" s="622"/>
      <c r="R39" s="623" t="s">
        <v>240</v>
      </c>
      <c r="S39" s="624"/>
      <c r="T39" s="624"/>
      <c r="U39" s="624"/>
      <c r="V39" s="624"/>
      <c r="W39" s="624"/>
      <c r="X39" s="624"/>
      <c r="Y39" s="625"/>
      <c r="Z39" s="626" t="s">
        <v>240</v>
      </c>
      <c r="AA39" s="626"/>
      <c r="AB39" s="626"/>
      <c r="AC39" s="626"/>
      <c r="AD39" s="627" t="s">
        <v>240</v>
      </c>
      <c r="AE39" s="627"/>
      <c r="AF39" s="627"/>
      <c r="AG39" s="627"/>
      <c r="AH39" s="627"/>
      <c r="AI39" s="627"/>
      <c r="AJ39" s="627"/>
      <c r="AK39" s="627"/>
      <c r="AL39" s="628" t="s">
        <v>240</v>
      </c>
      <c r="AM39" s="629"/>
      <c r="AN39" s="629"/>
      <c r="AO39" s="630"/>
      <c r="AQ39" s="686" t="s">
        <v>346</v>
      </c>
      <c r="AR39" s="687"/>
      <c r="AS39" s="687"/>
      <c r="AT39" s="687"/>
      <c r="AU39" s="687"/>
      <c r="AV39" s="687"/>
      <c r="AW39" s="687"/>
      <c r="AX39" s="687"/>
      <c r="AY39" s="688"/>
      <c r="AZ39" s="623">
        <v>2590</v>
      </c>
      <c r="BA39" s="624"/>
      <c r="BB39" s="624"/>
      <c r="BC39" s="624"/>
      <c r="BD39" s="656"/>
      <c r="BE39" s="656"/>
      <c r="BF39" s="669"/>
      <c r="BG39" s="620" t="s">
        <v>347</v>
      </c>
      <c r="BH39" s="621"/>
      <c r="BI39" s="621"/>
      <c r="BJ39" s="621"/>
      <c r="BK39" s="621"/>
      <c r="BL39" s="621"/>
      <c r="BM39" s="621"/>
      <c r="BN39" s="621"/>
      <c r="BO39" s="621"/>
      <c r="BP39" s="621"/>
      <c r="BQ39" s="621"/>
      <c r="BR39" s="621"/>
      <c r="BS39" s="621"/>
      <c r="BT39" s="621"/>
      <c r="BU39" s="622"/>
      <c r="BV39" s="623">
        <v>15906</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299771</v>
      </c>
      <c r="CS39" s="656"/>
      <c r="CT39" s="656"/>
      <c r="CU39" s="656"/>
      <c r="CV39" s="656"/>
      <c r="CW39" s="656"/>
      <c r="CX39" s="656"/>
      <c r="CY39" s="657"/>
      <c r="CZ39" s="628">
        <v>0.7</v>
      </c>
      <c r="DA39" s="653"/>
      <c r="DB39" s="653"/>
      <c r="DC39" s="658"/>
      <c r="DD39" s="632">
        <v>296038</v>
      </c>
      <c r="DE39" s="656"/>
      <c r="DF39" s="656"/>
      <c r="DG39" s="656"/>
      <c r="DH39" s="656"/>
      <c r="DI39" s="656"/>
      <c r="DJ39" s="656"/>
      <c r="DK39" s="657"/>
      <c r="DL39" s="632" t="s">
        <v>240</v>
      </c>
      <c r="DM39" s="656"/>
      <c r="DN39" s="656"/>
      <c r="DO39" s="656"/>
      <c r="DP39" s="656"/>
      <c r="DQ39" s="656"/>
      <c r="DR39" s="656"/>
      <c r="DS39" s="656"/>
      <c r="DT39" s="656"/>
      <c r="DU39" s="656"/>
      <c r="DV39" s="657"/>
      <c r="DW39" s="628" t="s">
        <v>240</v>
      </c>
      <c r="DX39" s="653"/>
      <c r="DY39" s="653"/>
      <c r="DZ39" s="653"/>
      <c r="EA39" s="653"/>
      <c r="EB39" s="653"/>
      <c r="EC39" s="654"/>
    </row>
    <row r="40" spans="2:133" ht="11.25" customHeight="1" x14ac:dyDescent="0.2">
      <c r="B40" s="620" t="s">
        <v>349</v>
      </c>
      <c r="C40" s="621"/>
      <c r="D40" s="621"/>
      <c r="E40" s="621"/>
      <c r="F40" s="621"/>
      <c r="G40" s="621"/>
      <c r="H40" s="621"/>
      <c r="I40" s="621"/>
      <c r="J40" s="621"/>
      <c r="K40" s="621"/>
      <c r="L40" s="621"/>
      <c r="M40" s="621"/>
      <c r="N40" s="621"/>
      <c r="O40" s="621"/>
      <c r="P40" s="621"/>
      <c r="Q40" s="622"/>
      <c r="R40" s="623">
        <v>399480</v>
      </c>
      <c r="S40" s="624"/>
      <c r="T40" s="624"/>
      <c r="U40" s="624"/>
      <c r="V40" s="624"/>
      <c r="W40" s="624"/>
      <c r="X40" s="624"/>
      <c r="Y40" s="625"/>
      <c r="Z40" s="626">
        <v>0.9</v>
      </c>
      <c r="AA40" s="626"/>
      <c r="AB40" s="626"/>
      <c r="AC40" s="626"/>
      <c r="AD40" s="627" t="s">
        <v>240</v>
      </c>
      <c r="AE40" s="627"/>
      <c r="AF40" s="627"/>
      <c r="AG40" s="627"/>
      <c r="AH40" s="627"/>
      <c r="AI40" s="627"/>
      <c r="AJ40" s="627"/>
      <c r="AK40" s="627"/>
      <c r="AL40" s="628" t="s">
        <v>240</v>
      </c>
      <c r="AM40" s="629"/>
      <c r="AN40" s="629"/>
      <c r="AO40" s="630"/>
      <c r="AQ40" s="686" t="s">
        <v>350</v>
      </c>
      <c r="AR40" s="687"/>
      <c r="AS40" s="687"/>
      <c r="AT40" s="687"/>
      <c r="AU40" s="687"/>
      <c r="AV40" s="687"/>
      <c r="AW40" s="687"/>
      <c r="AX40" s="687"/>
      <c r="AY40" s="688"/>
      <c r="AZ40" s="623" t="s">
        <v>240</v>
      </c>
      <c r="BA40" s="624"/>
      <c r="BB40" s="624"/>
      <c r="BC40" s="624"/>
      <c r="BD40" s="656"/>
      <c r="BE40" s="656"/>
      <c r="BF40" s="669"/>
      <c r="BG40" s="673" t="s">
        <v>351</v>
      </c>
      <c r="BH40" s="674"/>
      <c r="BI40" s="674"/>
      <c r="BJ40" s="674"/>
      <c r="BK40" s="674"/>
      <c r="BL40" s="223"/>
      <c r="BM40" s="621" t="s">
        <v>352</v>
      </c>
      <c r="BN40" s="621"/>
      <c r="BO40" s="621"/>
      <c r="BP40" s="621"/>
      <c r="BQ40" s="621"/>
      <c r="BR40" s="621"/>
      <c r="BS40" s="621"/>
      <c r="BT40" s="621"/>
      <c r="BU40" s="622"/>
      <c r="BV40" s="623">
        <v>109</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200000</v>
      </c>
      <c r="CS40" s="624"/>
      <c r="CT40" s="624"/>
      <c r="CU40" s="624"/>
      <c r="CV40" s="624"/>
      <c r="CW40" s="624"/>
      <c r="CX40" s="624"/>
      <c r="CY40" s="625"/>
      <c r="CZ40" s="628">
        <v>0.5</v>
      </c>
      <c r="DA40" s="653"/>
      <c r="DB40" s="653"/>
      <c r="DC40" s="658"/>
      <c r="DD40" s="632" t="s">
        <v>240</v>
      </c>
      <c r="DE40" s="624"/>
      <c r="DF40" s="624"/>
      <c r="DG40" s="624"/>
      <c r="DH40" s="624"/>
      <c r="DI40" s="624"/>
      <c r="DJ40" s="624"/>
      <c r="DK40" s="625"/>
      <c r="DL40" s="632" t="s">
        <v>240</v>
      </c>
      <c r="DM40" s="624"/>
      <c r="DN40" s="624"/>
      <c r="DO40" s="624"/>
      <c r="DP40" s="624"/>
      <c r="DQ40" s="624"/>
      <c r="DR40" s="624"/>
      <c r="DS40" s="624"/>
      <c r="DT40" s="624"/>
      <c r="DU40" s="624"/>
      <c r="DV40" s="625"/>
      <c r="DW40" s="628" t="s">
        <v>240</v>
      </c>
      <c r="DX40" s="653"/>
      <c r="DY40" s="653"/>
      <c r="DZ40" s="653"/>
      <c r="EA40" s="653"/>
      <c r="EB40" s="653"/>
      <c r="EC40" s="654"/>
    </row>
    <row r="41" spans="2:133" ht="11.25" customHeight="1" x14ac:dyDescent="0.2">
      <c r="B41" s="644" t="s">
        <v>354</v>
      </c>
      <c r="C41" s="645"/>
      <c r="D41" s="645"/>
      <c r="E41" s="645"/>
      <c r="F41" s="645"/>
      <c r="G41" s="645"/>
      <c r="H41" s="645"/>
      <c r="I41" s="645"/>
      <c r="J41" s="645"/>
      <c r="K41" s="645"/>
      <c r="L41" s="645"/>
      <c r="M41" s="645"/>
      <c r="N41" s="645"/>
      <c r="O41" s="645"/>
      <c r="P41" s="645"/>
      <c r="Q41" s="646"/>
      <c r="R41" s="695">
        <v>43782657</v>
      </c>
      <c r="S41" s="696"/>
      <c r="T41" s="696"/>
      <c r="U41" s="696"/>
      <c r="V41" s="696"/>
      <c r="W41" s="696"/>
      <c r="X41" s="696"/>
      <c r="Y41" s="700"/>
      <c r="Z41" s="701">
        <v>100</v>
      </c>
      <c r="AA41" s="701"/>
      <c r="AB41" s="701"/>
      <c r="AC41" s="701"/>
      <c r="AD41" s="702">
        <v>21343309</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830390</v>
      </c>
      <c r="BA41" s="624"/>
      <c r="BB41" s="624"/>
      <c r="BC41" s="624"/>
      <c r="BD41" s="656"/>
      <c r="BE41" s="656"/>
      <c r="BF41" s="669"/>
      <c r="BG41" s="673"/>
      <c r="BH41" s="674"/>
      <c r="BI41" s="674"/>
      <c r="BJ41" s="674"/>
      <c r="BK41" s="674"/>
      <c r="BL41" s="223"/>
      <c r="BM41" s="621" t="s">
        <v>356</v>
      </c>
      <c r="BN41" s="621"/>
      <c r="BO41" s="621"/>
      <c r="BP41" s="621"/>
      <c r="BQ41" s="621"/>
      <c r="BR41" s="621"/>
      <c r="BS41" s="621"/>
      <c r="BT41" s="621"/>
      <c r="BU41" s="622"/>
      <c r="BV41" s="623" t="s">
        <v>240</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240</v>
      </c>
      <c r="CS41" s="656"/>
      <c r="CT41" s="656"/>
      <c r="CU41" s="656"/>
      <c r="CV41" s="656"/>
      <c r="CW41" s="656"/>
      <c r="CX41" s="656"/>
      <c r="CY41" s="657"/>
      <c r="CZ41" s="628" t="s">
        <v>240</v>
      </c>
      <c r="DA41" s="653"/>
      <c r="DB41" s="653"/>
      <c r="DC41" s="658"/>
      <c r="DD41" s="632" t="s">
        <v>240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358</v>
      </c>
      <c r="AR42" s="693"/>
      <c r="AS42" s="693"/>
      <c r="AT42" s="693"/>
      <c r="AU42" s="693"/>
      <c r="AV42" s="693"/>
      <c r="AW42" s="693"/>
      <c r="AX42" s="693"/>
      <c r="AY42" s="694"/>
      <c r="AZ42" s="695">
        <v>2323220</v>
      </c>
      <c r="BA42" s="696"/>
      <c r="BB42" s="696"/>
      <c r="BC42" s="696"/>
      <c r="BD42" s="682"/>
      <c r="BE42" s="682"/>
      <c r="BF42" s="684"/>
      <c r="BG42" s="675"/>
      <c r="BH42" s="676"/>
      <c r="BI42" s="676"/>
      <c r="BJ42" s="676"/>
      <c r="BK42" s="676"/>
      <c r="BL42" s="224"/>
      <c r="BM42" s="645" t="s">
        <v>359</v>
      </c>
      <c r="BN42" s="645"/>
      <c r="BO42" s="645"/>
      <c r="BP42" s="645"/>
      <c r="BQ42" s="645"/>
      <c r="BR42" s="645"/>
      <c r="BS42" s="645"/>
      <c r="BT42" s="645"/>
      <c r="BU42" s="646"/>
      <c r="BV42" s="695">
        <v>395</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6643186</v>
      </c>
      <c r="CS42" s="656"/>
      <c r="CT42" s="656"/>
      <c r="CU42" s="656"/>
      <c r="CV42" s="656"/>
      <c r="CW42" s="656"/>
      <c r="CX42" s="656"/>
      <c r="CY42" s="657"/>
      <c r="CZ42" s="628">
        <v>15.5</v>
      </c>
      <c r="DA42" s="653"/>
      <c r="DB42" s="653"/>
      <c r="DC42" s="658"/>
      <c r="DD42" s="632">
        <v>1252840</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361</v>
      </c>
      <c r="CD43" s="620" t="s">
        <v>362</v>
      </c>
      <c r="CE43" s="621"/>
      <c r="CF43" s="621"/>
      <c r="CG43" s="621"/>
      <c r="CH43" s="621"/>
      <c r="CI43" s="621"/>
      <c r="CJ43" s="621"/>
      <c r="CK43" s="621"/>
      <c r="CL43" s="621"/>
      <c r="CM43" s="621"/>
      <c r="CN43" s="621"/>
      <c r="CO43" s="621"/>
      <c r="CP43" s="621"/>
      <c r="CQ43" s="622"/>
      <c r="CR43" s="623">
        <v>40938</v>
      </c>
      <c r="CS43" s="656"/>
      <c r="CT43" s="656"/>
      <c r="CU43" s="656"/>
      <c r="CV43" s="656"/>
      <c r="CW43" s="656"/>
      <c r="CX43" s="656"/>
      <c r="CY43" s="657"/>
      <c r="CZ43" s="628">
        <v>0.1</v>
      </c>
      <c r="DA43" s="653"/>
      <c r="DB43" s="653"/>
      <c r="DC43" s="658"/>
      <c r="DD43" s="632">
        <v>40938</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6643186</v>
      </c>
      <c r="CS44" s="624"/>
      <c r="CT44" s="624"/>
      <c r="CU44" s="624"/>
      <c r="CV44" s="624"/>
      <c r="CW44" s="624"/>
      <c r="CX44" s="624"/>
      <c r="CY44" s="625"/>
      <c r="CZ44" s="628">
        <v>15.5</v>
      </c>
      <c r="DA44" s="629"/>
      <c r="DB44" s="629"/>
      <c r="DC44" s="635"/>
      <c r="DD44" s="632">
        <v>1252840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4705318</v>
      </c>
      <c r="CS45" s="656"/>
      <c r="CT45" s="656"/>
      <c r="CU45" s="656"/>
      <c r="CV45" s="656"/>
      <c r="CW45" s="656"/>
      <c r="CX45" s="656"/>
      <c r="CY45" s="657"/>
      <c r="CZ45" s="628">
        <v>11</v>
      </c>
      <c r="DA45" s="653"/>
      <c r="DB45" s="653"/>
      <c r="DC45" s="658"/>
      <c r="DD45" s="632">
        <v>632813</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367</v>
      </c>
      <c r="CG46" s="621"/>
      <c r="CH46" s="621"/>
      <c r="CI46" s="621"/>
      <c r="CJ46" s="621"/>
      <c r="CK46" s="621"/>
      <c r="CL46" s="621"/>
      <c r="CM46" s="621"/>
      <c r="CN46" s="621"/>
      <c r="CO46" s="621"/>
      <c r="CP46" s="621"/>
      <c r="CQ46" s="622"/>
      <c r="CR46" s="623">
        <v>1562868</v>
      </c>
      <c r="CS46" s="624"/>
      <c r="CT46" s="624"/>
      <c r="CU46" s="624"/>
      <c r="CV46" s="624"/>
      <c r="CW46" s="624"/>
      <c r="CX46" s="624"/>
      <c r="CY46" s="625"/>
      <c r="CZ46" s="628">
        <v>3.6</v>
      </c>
      <c r="DA46" s="629"/>
      <c r="DB46" s="629"/>
      <c r="DC46" s="635"/>
      <c r="DD46" s="632">
        <v>613247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368</v>
      </c>
      <c r="CG47" s="621"/>
      <c r="CH47" s="621"/>
      <c r="CI47" s="621"/>
      <c r="CJ47" s="621"/>
      <c r="CK47" s="621"/>
      <c r="CL47" s="621"/>
      <c r="CM47" s="621"/>
      <c r="CN47" s="621"/>
      <c r="CO47" s="621"/>
      <c r="CP47" s="621"/>
      <c r="CQ47" s="622"/>
      <c r="CR47" s="623" t="s">
        <v>369</v>
      </c>
      <c r="CS47" s="656"/>
      <c r="CT47" s="656"/>
      <c r="CU47" s="656"/>
      <c r="CV47" s="656"/>
      <c r="CW47" s="656"/>
      <c r="CX47" s="656"/>
      <c r="CY47" s="657"/>
      <c r="CZ47" s="628" t="s">
        <v>240</v>
      </c>
      <c r="DA47" s="653"/>
      <c r="DB47" s="653"/>
      <c r="DC47" s="658"/>
      <c r="DD47" s="632" t="s">
        <v>240</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370</v>
      </c>
      <c r="CG48" s="621"/>
      <c r="CH48" s="621"/>
      <c r="CI48" s="621"/>
      <c r="CJ48" s="621"/>
      <c r="CK48" s="621"/>
      <c r="CL48" s="621"/>
      <c r="CM48" s="621"/>
      <c r="CN48" s="621"/>
      <c r="CO48" s="621"/>
      <c r="CP48" s="621"/>
      <c r="CQ48" s="622"/>
      <c r="CR48" s="623" t="s">
        <v>240</v>
      </c>
      <c r="CS48" s="624"/>
      <c r="CT48" s="624"/>
      <c r="CU48" s="624"/>
      <c r="CV48" s="624"/>
      <c r="CW48" s="624"/>
      <c r="CX48" s="624"/>
      <c r="CY48" s="625"/>
      <c r="CZ48" s="628" t="s">
        <v>240</v>
      </c>
      <c r="DA48" s="629"/>
      <c r="DB48" s="629"/>
      <c r="DC48" s="635"/>
      <c r="DD48" s="632" t="s">
        <v>369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371</v>
      </c>
      <c r="CE49" s="645"/>
      <c r="CF49" s="645"/>
      <c r="CG49" s="645"/>
      <c r="CH49" s="645"/>
      <c r="CI49" s="645"/>
      <c r="CJ49" s="645"/>
      <c r="CK49" s="645"/>
      <c r="CL49" s="645"/>
      <c r="CM49" s="645"/>
      <c r="CN49" s="645"/>
      <c r="CO49" s="645"/>
      <c r="CP49" s="645"/>
      <c r="CQ49" s="646"/>
      <c r="CR49" s="695">
        <v>42936807</v>
      </c>
      <c r="CS49" s="682"/>
      <c r="CT49" s="682"/>
      <c r="CU49" s="682"/>
      <c r="CV49" s="682"/>
      <c r="CW49" s="682"/>
      <c r="CX49" s="682"/>
      <c r="CY49" s="711"/>
      <c r="CZ49" s="703">
        <v>100</v>
      </c>
      <c r="DA49" s="712"/>
      <c r="DB49" s="712"/>
      <c r="DC49" s="713"/>
      <c r="DD49" s="714">
        <v>25019570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dUDl6u1XzFAwmVSIqUawkYRUYkRnhqiBM58Brnl6vyxBjU3NTpbDDJjk0Pr7p1oLQz8LFFqH59BhfNpDT5OXEA==" saltValue="UQX77vPpB7GCqlkVkVWjY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373</v>
      </c>
      <c r="DK2" s="723"/>
      <c r="DL2" s="723"/>
      <c r="DM2" s="723"/>
      <c r="DN2" s="723"/>
      <c r="DO2" s="724"/>
      <c r="DP2" s="228"/>
      <c r="DQ2" s="722" t="s">
        <v>374</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377</v>
      </c>
      <c r="B5" s="728"/>
      <c r="C5" s="728"/>
      <c r="D5" s="728"/>
      <c r="E5" s="728"/>
      <c r="F5" s="728"/>
      <c r="G5" s="728"/>
      <c r="H5" s="728"/>
      <c r="I5" s="728"/>
      <c r="J5" s="728"/>
      <c r="K5" s="728"/>
      <c r="L5" s="728"/>
      <c r="M5" s="728"/>
      <c r="N5" s="728"/>
      <c r="O5" s="728"/>
      <c r="P5" s="729"/>
      <c r="Q5" s="733" t="s">
        <v>378</v>
      </c>
      <c r="R5" s="734"/>
      <c r="S5" s="734"/>
      <c r="T5" s="734"/>
      <c r="U5" s="735"/>
      <c r="V5" s="733" t="s">
        <v>379</v>
      </c>
      <c r="W5" s="734"/>
      <c r="X5" s="734"/>
      <c r="Y5" s="734"/>
      <c r="Z5" s="735"/>
      <c r="AA5" s="733" t="s">
        <v>380</v>
      </c>
      <c r="AB5" s="734"/>
      <c r="AC5" s="734"/>
      <c r="AD5" s="734"/>
      <c r="AE5" s="734"/>
      <c r="AF5" s="739" t="s">
        <v>381</v>
      </c>
      <c r="AG5" s="734"/>
      <c r="AH5" s="734"/>
      <c r="AI5" s="734"/>
      <c r="AJ5" s="740"/>
      <c r="AK5" s="734" t="s">
        <v>382</v>
      </c>
      <c r="AL5" s="734"/>
      <c r="AM5" s="734"/>
      <c r="AN5" s="734"/>
      <c r="AO5" s="735"/>
      <c r="AP5" s="733" t="s">
        <v>383</v>
      </c>
      <c r="AQ5" s="734"/>
      <c r="AR5" s="734"/>
      <c r="AS5" s="734"/>
      <c r="AT5" s="735"/>
      <c r="AU5" s="733" t="s">
        <v>384</v>
      </c>
      <c r="AV5" s="734"/>
      <c r="AW5" s="734"/>
      <c r="AX5" s="734"/>
      <c r="AY5" s="740"/>
      <c r="AZ5" s="232"/>
      <c r="BA5" s="232"/>
      <c r="BB5" s="232"/>
      <c r="BC5" s="232"/>
      <c r="BD5" s="232"/>
      <c r="BE5" s="233"/>
      <c r="BF5" s="233"/>
      <c r="BG5" s="233"/>
      <c r="BH5" s="233"/>
      <c r="BI5" s="233"/>
      <c r="BJ5" s="233"/>
      <c r="BK5" s="233"/>
      <c r="BL5" s="233"/>
      <c r="BM5" s="233"/>
      <c r="BN5" s="233"/>
      <c r="BO5" s="233"/>
      <c r="BP5" s="233"/>
      <c r="BQ5" s="727" t="s">
        <v>385</v>
      </c>
      <c r="BR5" s="728"/>
      <c r="BS5" s="728"/>
      <c r="BT5" s="728"/>
      <c r="BU5" s="728"/>
      <c r="BV5" s="728"/>
      <c r="BW5" s="728"/>
      <c r="BX5" s="728"/>
      <c r="BY5" s="728"/>
      <c r="BZ5" s="728"/>
      <c r="CA5" s="728"/>
      <c r="CB5" s="728"/>
      <c r="CC5" s="728"/>
      <c r="CD5" s="728"/>
      <c r="CE5" s="728"/>
      <c r="CF5" s="728"/>
      <c r="CG5" s="729"/>
      <c r="CH5" s="733" t="s">
        <v>386</v>
      </c>
      <c r="CI5" s="734"/>
      <c r="CJ5" s="734"/>
      <c r="CK5" s="734"/>
      <c r="CL5" s="735"/>
      <c r="CM5" s="733" t="s">
        <v>387</v>
      </c>
      <c r="CN5" s="734"/>
      <c r="CO5" s="734"/>
      <c r="CP5" s="734"/>
      <c r="CQ5" s="735"/>
      <c r="CR5" s="733" t="s">
        <v>388</v>
      </c>
      <c r="CS5" s="734"/>
      <c r="CT5" s="734"/>
      <c r="CU5" s="734"/>
      <c r="CV5" s="735"/>
      <c r="CW5" s="733" t="s">
        <v>389</v>
      </c>
      <c r="CX5" s="734"/>
      <c r="CY5" s="734"/>
      <c r="CZ5" s="734"/>
      <c r="DA5" s="735"/>
      <c r="DB5" s="733" t="s">
        <v>390</v>
      </c>
      <c r="DC5" s="734"/>
      <c r="DD5" s="734"/>
      <c r="DE5" s="734"/>
      <c r="DF5" s="735"/>
      <c r="DG5" s="763" t="s">
        <v>391</v>
      </c>
      <c r="DH5" s="764"/>
      <c r="DI5" s="764"/>
      <c r="DJ5" s="764"/>
      <c r="DK5" s="765"/>
      <c r="DL5" s="763" t="s">
        <v>392</v>
      </c>
      <c r="DM5" s="764"/>
      <c r="DN5" s="764"/>
      <c r="DO5" s="764"/>
      <c r="DP5" s="765"/>
      <c r="DQ5" s="733" t="s">
        <v>393</v>
      </c>
      <c r="DR5" s="734"/>
      <c r="DS5" s="734"/>
      <c r="DT5" s="734"/>
      <c r="DU5" s="735"/>
      <c r="DV5" s="733" t="s">
        <v>384</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394</v>
      </c>
      <c r="C7" s="750"/>
      <c r="D7" s="750"/>
      <c r="E7" s="750"/>
      <c r="F7" s="750"/>
      <c r="G7" s="750"/>
      <c r="H7" s="750"/>
      <c r="I7" s="750"/>
      <c r="J7" s="750"/>
      <c r="K7" s="750"/>
      <c r="L7" s="750"/>
      <c r="M7" s="750"/>
      <c r="N7" s="750"/>
      <c r="O7" s="750"/>
      <c r="P7" s="751"/>
      <c r="Q7" s="752">
        <v>43844</v>
      </c>
      <c r="R7" s="753"/>
      <c r="S7" s="753"/>
      <c r="T7" s="753"/>
      <c r="U7" s="753"/>
      <c r="V7" s="753">
        <v>42998</v>
      </c>
      <c r="W7" s="753"/>
      <c r="X7" s="753"/>
      <c r="Y7" s="753"/>
      <c r="Z7" s="753"/>
      <c r="AA7" s="753">
        <v>846</v>
      </c>
      <c r="AB7" s="753"/>
      <c r="AC7" s="753"/>
      <c r="AD7" s="753"/>
      <c r="AE7" s="754"/>
      <c r="AF7" s="755">
        <v>-30</v>
      </c>
      <c r="AG7" s="756"/>
      <c r="AH7" s="756"/>
      <c r="AI7" s="756"/>
      <c r="AJ7" s="757"/>
      <c r="AK7" s="758">
        <v>442</v>
      </c>
      <c r="AL7" s="759"/>
      <c r="AM7" s="759"/>
      <c r="AN7" s="759"/>
      <c r="AO7" s="759"/>
      <c r="AP7" s="759">
        <v>20420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597</v>
      </c>
      <c r="BT7" s="747"/>
      <c r="BU7" s="747"/>
      <c r="BV7" s="747"/>
      <c r="BW7" s="747"/>
      <c r="BX7" s="747"/>
      <c r="BY7" s="747"/>
      <c r="BZ7" s="747"/>
      <c r="CA7" s="747"/>
      <c r="CB7" s="747"/>
      <c r="CC7" s="747"/>
      <c r="CD7" s="747"/>
      <c r="CE7" s="747"/>
      <c r="CF7" s="747"/>
      <c r="CG7" s="762"/>
      <c r="CH7" s="743">
        <v>-4</v>
      </c>
      <c r="CI7" s="744"/>
      <c r="CJ7" s="744"/>
      <c r="CK7" s="744"/>
      <c r="CL7" s="745"/>
      <c r="CM7" s="743">
        <v>145</v>
      </c>
      <c r="CN7" s="744"/>
      <c r="CO7" s="744"/>
      <c r="CP7" s="744"/>
      <c r="CQ7" s="745"/>
      <c r="CR7" s="743">
        <v>110</v>
      </c>
      <c r="CS7" s="744"/>
      <c r="CT7" s="744"/>
      <c r="CU7" s="744"/>
      <c r="CV7" s="745"/>
      <c r="CW7" s="743" t="s">
        <v>527</v>
      </c>
      <c r="CX7" s="744"/>
      <c r="CY7" s="744"/>
      <c r="CZ7" s="744"/>
      <c r="DA7" s="745"/>
      <c r="DB7" s="743" t="s">
        <v>527</v>
      </c>
      <c r="DC7" s="744"/>
      <c r="DD7" s="744"/>
      <c r="DE7" s="744"/>
      <c r="DF7" s="745"/>
      <c r="DG7" s="743" t="s">
        <v>527</v>
      </c>
      <c r="DH7" s="744"/>
      <c r="DI7" s="744"/>
      <c r="DJ7" s="744"/>
      <c r="DK7" s="745"/>
      <c r="DL7" s="743" t="s">
        <v>527</v>
      </c>
      <c r="DM7" s="744"/>
      <c r="DN7" s="744"/>
      <c r="DO7" s="744"/>
      <c r="DP7" s="745"/>
      <c r="DQ7" s="743" t="s">
        <v>527</v>
      </c>
      <c r="DR7" s="744"/>
      <c r="DS7" s="744"/>
      <c r="DT7" s="744"/>
      <c r="DU7" s="745"/>
      <c r="DV7" s="746"/>
      <c r="DW7" s="747"/>
      <c r="DX7" s="747"/>
      <c r="DY7" s="747"/>
      <c r="DZ7" s="748"/>
      <c r="EA7" s="234"/>
    </row>
    <row r="8" spans="1:131" s="235" customFormat="1" ht="26.25" customHeight="1" x14ac:dyDescent="0.2">
      <c r="A8" s="238">
        <v>2</v>
      </c>
      <c r="B8" s="780" t="s">
        <v>395</v>
      </c>
      <c r="C8" s="781"/>
      <c r="D8" s="781"/>
      <c r="E8" s="781"/>
      <c r="F8" s="781"/>
      <c r="G8" s="781"/>
      <c r="H8" s="781"/>
      <c r="I8" s="781"/>
      <c r="J8" s="781"/>
      <c r="K8" s="781"/>
      <c r="L8" s="781"/>
      <c r="M8" s="781"/>
      <c r="N8" s="781"/>
      <c r="O8" s="781"/>
      <c r="P8" s="782"/>
      <c r="Q8" s="783">
        <v>8</v>
      </c>
      <c r="R8" s="784"/>
      <c r="S8" s="784"/>
      <c r="T8" s="784"/>
      <c r="U8" s="784"/>
      <c r="V8" s="784">
        <v>8</v>
      </c>
      <c r="W8" s="784"/>
      <c r="X8" s="784"/>
      <c r="Y8" s="784"/>
      <c r="Z8" s="784"/>
      <c r="AA8" s="784" t="s">
        <v>527</v>
      </c>
      <c r="AB8" s="784"/>
      <c r="AC8" s="784"/>
      <c r="AD8" s="784"/>
      <c r="AE8" s="785"/>
      <c r="AF8" s="786" t="s">
        <v>527</v>
      </c>
      <c r="AG8" s="787"/>
      <c r="AH8" s="787"/>
      <c r="AI8" s="787"/>
      <c r="AJ8" s="788"/>
      <c r="AK8" s="769">
        <v>5</v>
      </c>
      <c r="AL8" s="770"/>
      <c r="AM8" s="770"/>
      <c r="AN8" s="770"/>
      <c r="AO8" s="770"/>
      <c r="AP8" s="770" t="s">
        <v>527</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598</v>
      </c>
      <c r="BT8" s="774"/>
      <c r="BU8" s="774"/>
      <c r="BV8" s="774"/>
      <c r="BW8" s="774"/>
      <c r="BX8" s="774"/>
      <c r="BY8" s="774"/>
      <c r="BZ8" s="774"/>
      <c r="CA8" s="774"/>
      <c r="CB8" s="774"/>
      <c r="CC8" s="774"/>
      <c r="CD8" s="774"/>
      <c r="CE8" s="774"/>
      <c r="CF8" s="774"/>
      <c r="CG8" s="775"/>
      <c r="CH8" s="776">
        <v>4</v>
      </c>
      <c r="CI8" s="777"/>
      <c r="CJ8" s="777"/>
      <c r="CK8" s="777"/>
      <c r="CL8" s="778"/>
      <c r="CM8" s="776">
        <v>127</v>
      </c>
      <c r="CN8" s="777"/>
      <c r="CO8" s="777"/>
      <c r="CP8" s="777"/>
      <c r="CQ8" s="778"/>
      <c r="CR8" s="776">
        <v>45</v>
      </c>
      <c r="CS8" s="777"/>
      <c r="CT8" s="777"/>
      <c r="CU8" s="777"/>
      <c r="CV8" s="778"/>
      <c r="CW8" s="776" t="s">
        <v>527</v>
      </c>
      <c r="CX8" s="777"/>
      <c r="CY8" s="777"/>
      <c r="CZ8" s="777"/>
      <c r="DA8" s="778"/>
      <c r="DB8" s="776" t="s">
        <v>527</v>
      </c>
      <c r="DC8" s="777"/>
      <c r="DD8" s="777"/>
      <c r="DE8" s="777"/>
      <c r="DF8" s="778"/>
      <c r="DG8" s="776" t="s">
        <v>527</v>
      </c>
      <c r="DH8" s="777"/>
      <c r="DI8" s="777"/>
      <c r="DJ8" s="777"/>
      <c r="DK8" s="778"/>
      <c r="DL8" s="776" t="s">
        <v>527</v>
      </c>
      <c r="DM8" s="777"/>
      <c r="DN8" s="777"/>
      <c r="DO8" s="777"/>
      <c r="DP8" s="778"/>
      <c r="DQ8" s="776" t="s">
        <v>527</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599</v>
      </c>
      <c r="BT9" s="774"/>
      <c r="BU9" s="774"/>
      <c r="BV9" s="774"/>
      <c r="BW9" s="774"/>
      <c r="BX9" s="774"/>
      <c r="BY9" s="774"/>
      <c r="BZ9" s="774"/>
      <c r="CA9" s="774"/>
      <c r="CB9" s="774"/>
      <c r="CC9" s="774"/>
      <c r="CD9" s="774"/>
      <c r="CE9" s="774"/>
      <c r="CF9" s="774"/>
      <c r="CG9" s="775"/>
      <c r="CH9" s="776">
        <v>0</v>
      </c>
      <c r="CI9" s="777"/>
      <c r="CJ9" s="777"/>
      <c r="CK9" s="777"/>
      <c r="CL9" s="778"/>
      <c r="CM9" s="776">
        <v>14</v>
      </c>
      <c r="CN9" s="777"/>
      <c r="CO9" s="777"/>
      <c r="CP9" s="777"/>
      <c r="CQ9" s="778"/>
      <c r="CR9" s="776">
        <v>3</v>
      </c>
      <c r="CS9" s="777"/>
      <c r="CT9" s="777"/>
      <c r="CU9" s="777"/>
      <c r="CV9" s="778"/>
      <c r="CW9" s="776" t="s">
        <v>527</v>
      </c>
      <c r="CX9" s="777"/>
      <c r="CY9" s="777"/>
      <c r="CZ9" s="777"/>
      <c r="DA9" s="778"/>
      <c r="DB9" s="776" t="s">
        <v>527</v>
      </c>
      <c r="DC9" s="777"/>
      <c r="DD9" s="777"/>
      <c r="DE9" s="777"/>
      <c r="DF9" s="778"/>
      <c r="DG9" s="776" t="s">
        <v>527</v>
      </c>
      <c r="DH9" s="777"/>
      <c r="DI9" s="777"/>
      <c r="DJ9" s="777"/>
      <c r="DK9" s="778"/>
      <c r="DL9" s="776" t="s">
        <v>527</v>
      </c>
      <c r="DM9" s="777"/>
      <c r="DN9" s="777"/>
      <c r="DO9" s="777"/>
      <c r="DP9" s="778"/>
      <c r="DQ9" s="776" t="s">
        <v>527</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605</v>
      </c>
      <c r="BT10" s="774"/>
      <c r="BU10" s="774"/>
      <c r="BV10" s="774"/>
      <c r="BW10" s="774"/>
      <c r="BX10" s="774"/>
      <c r="BY10" s="774"/>
      <c r="BZ10" s="774"/>
      <c r="CA10" s="774"/>
      <c r="CB10" s="774"/>
      <c r="CC10" s="774"/>
      <c r="CD10" s="774"/>
      <c r="CE10" s="774"/>
      <c r="CF10" s="774"/>
      <c r="CG10" s="775"/>
      <c r="CH10" s="776">
        <v>0</v>
      </c>
      <c r="CI10" s="777"/>
      <c r="CJ10" s="777"/>
      <c r="CK10" s="777"/>
      <c r="CL10" s="778"/>
      <c r="CM10" s="776">
        <v>6</v>
      </c>
      <c r="CN10" s="777"/>
      <c r="CO10" s="777"/>
      <c r="CP10" s="777"/>
      <c r="CQ10" s="778"/>
      <c r="CR10" s="776">
        <v>5</v>
      </c>
      <c r="CS10" s="777"/>
      <c r="CT10" s="777"/>
      <c r="CU10" s="777"/>
      <c r="CV10" s="778"/>
      <c r="CW10" s="776" t="s">
        <v>527</v>
      </c>
      <c r="CX10" s="777"/>
      <c r="CY10" s="777"/>
      <c r="CZ10" s="777"/>
      <c r="DA10" s="778"/>
      <c r="DB10" s="776" t="s">
        <v>527</v>
      </c>
      <c r="DC10" s="777"/>
      <c r="DD10" s="777"/>
      <c r="DE10" s="777"/>
      <c r="DF10" s="778"/>
      <c r="DG10" s="776" t="s">
        <v>527</v>
      </c>
      <c r="DH10" s="777"/>
      <c r="DI10" s="777"/>
      <c r="DJ10" s="777"/>
      <c r="DK10" s="778"/>
      <c r="DL10" s="776" t="s">
        <v>527</v>
      </c>
      <c r="DM10" s="777"/>
      <c r="DN10" s="777"/>
      <c r="DO10" s="777"/>
      <c r="DP10" s="778"/>
      <c r="DQ10" s="776" t="s">
        <v>527</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397</v>
      </c>
      <c r="B23" s="789" t="s">
        <v>398</v>
      </c>
      <c r="C23" s="790"/>
      <c r="D23" s="790"/>
      <c r="E23" s="790"/>
      <c r="F23" s="790"/>
      <c r="G23" s="790"/>
      <c r="H23" s="790"/>
      <c r="I23" s="790"/>
      <c r="J23" s="790"/>
      <c r="K23" s="790"/>
      <c r="L23" s="790"/>
      <c r="M23" s="790"/>
      <c r="N23" s="790"/>
      <c r="O23" s="790"/>
      <c r="P23" s="791"/>
      <c r="Q23" s="792">
        <v>43852</v>
      </c>
      <c r="R23" s="793"/>
      <c r="S23" s="793"/>
      <c r="T23" s="793"/>
      <c r="U23" s="793"/>
      <c r="V23" s="793">
        <v>43006</v>
      </c>
      <c r="W23" s="793"/>
      <c r="X23" s="793"/>
      <c r="Y23" s="793"/>
      <c r="Z23" s="793"/>
      <c r="AA23" s="793">
        <v>846</v>
      </c>
      <c r="AB23" s="793"/>
      <c r="AC23" s="793"/>
      <c r="AD23" s="793"/>
      <c r="AE23" s="794"/>
      <c r="AF23" s="795">
        <v>-30</v>
      </c>
      <c r="AG23" s="793"/>
      <c r="AH23" s="793"/>
      <c r="AI23" s="793"/>
      <c r="AJ23" s="796"/>
      <c r="AK23" s="797"/>
      <c r="AL23" s="798"/>
      <c r="AM23" s="798"/>
      <c r="AN23" s="798"/>
      <c r="AO23" s="798"/>
      <c r="AP23" s="793">
        <v>20420</v>
      </c>
      <c r="AQ23" s="793"/>
      <c r="AR23" s="793"/>
      <c r="AS23" s="793"/>
      <c r="AT23" s="793"/>
      <c r="AU23" s="809"/>
      <c r="AV23" s="809"/>
      <c r="AW23" s="809"/>
      <c r="AX23" s="809"/>
      <c r="AY23" s="810"/>
      <c r="AZ23" s="811">
        <v>-30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377</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384</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409</v>
      </c>
      <c r="C28" s="750"/>
      <c r="D28" s="750"/>
      <c r="E28" s="750"/>
      <c r="F28" s="750"/>
      <c r="G28" s="750"/>
      <c r="H28" s="750"/>
      <c r="I28" s="750"/>
      <c r="J28" s="750"/>
      <c r="K28" s="750"/>
      <c r="L28" s="750"/>
      <c r="M28" s="750"/>
      <c r="N28" s="750"/>
      <c r="O28" s="750"/>
      <c r="P28" s="751"/>
      <c r="Q28" s="822">
        <v>9120</v>
      </c>
      <c r="R28" s="823"/>
      <c r="S28" s="823"/>
      <c r="T28" s="823"/>
      <c r="U28" s="823"/>
      <c r="V28" s="823">
        <v>9115</v>
      </c>
      <c r="W28" s="823"/>
      <c r="X28" s="823"/>
      <c r="Y28" s="823"/>
      <c r="Z28" s="823"/>
      <c r="AA28" s="823">
        <v>6</v>
      </c>
      <c r="AB28" s="823"/>
      <c r="AC28" s="823"/>
      <c r="AD28" s="823"/>
      <c r="AE28" s="824"/>
      <c r="AF28" s="825">
        <v>6</v>
      </c>
      <c r="AG28" s="823"/>
      <c r="AH28" s="823"/>
      <c r="AI28" s="823"/>
      <c r="AJ28" s="826"/>
      <c r="AK28" s="827">
        <v>856</v>
      </c>
      <c r="AL28" s="828"/>
      <c r="AM28" s="828"/>
      <c r="AN28" s="828"/>
      <c r="AO28" s="828"/>
      <c r="AP28" s="828" t="s">
        <v>527</v>
      </c>
      <c r="AQ28" s="828"/>
      <c r="AR28" s="828"/>
      <c r="AS28" s="828"/>
      <c r="AT28" s="828"/>
      <c r="AU28" s="828" t="s">
        <v>527</v>
      </c>
      <c r="AV28" s="828"/>
      <c r="AW28" s="828"/>
      <c r="AX28" s="828"/>
      <c r="AY28" s="828"/>
      <c r="AZ28" s="829" t="s">
        <v>527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410</v>
      </c>
      <c r="C29" s="781"/>
      <c r="D29" s="781"/>
      <c r="E29" s="781"/>
      <c r="F29" s="781"/>
      <c r="G29" s="781"/>
      <c r="H29" s="781"/>
      <c r="I29" s="781"/>
      <c r="J29" s="781"/>
      <c r="K29" s="781"/>
      <c r="L29" s="781"/>
      <c r="M29" s="781"/>
      <c r="N29" s="781"/>
      <c r="O29" s="781"/>
      <c r="P29" s="782"/>
      <c r="Q29" s="783">
        <v>7200</v>
      </c>
      <c r="R29" s="784"/>
      <c r="S29" s="784"/>
      <c r="T29" s="784"/>
      <c r="U29" s="784"/>
      <c r="V29" s="784">
        <v>7060</v>
      </c>
      <c r="W29" s="784"/>
      <c r="X29" s="784"/>
      <c r="Y29" s="784"/>
      <c r="Z29" s="784"/>
      <c r="AA29" s="784">
        <v>139</v>
      </c>
      <c r="AB29" s="784"/>
      <c r="AC29" s="784"/>
      <c r="AD29" s="784"/>
      <c r="AE29" s="785"/>
      <c r="AF29" s="786">
        <v>139</v>
      </c>
      <c r="AG29" s="787"/>
      <c r="AH29" s="787"/>
      <c r="AI29" s="787"/>
      <c r="AJ29" s="788"/>
      <c r="AK29" s="834">
        <v>1197</v>
      </c>
      <c r="AL29" s="830"/>
      <c r="AM29" s="830"/>
      <c r="AN29" s="830"/>
      <c r="AO29" s="830"/>
      <c r="AP29" s="830" t="s">
        <v>527</v>
      </c>
      <c r="AQ29" s="830"/>
      <c r="AR29" s="830"/>
      <c r="AS29" s="830"/>
      <c r="AT29" s="830"/>
      <c r="AU29" s="830" t="s">
        <v>527</v>
      </c>
      <c r="AV29" s="830"/>
      <c r="AW29" s="830"/>
      <c r="AX29" s="830"/>
      <c r="AY29" s="830"/>
      <c r="AZ29" s="831" t="s">
        <v>527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411</v>
      </c>
      <c r="C30" s="781"/>
      <c r="D30" s="781"/>
      <c r="E30" s="781"/>
      <c r="F30" s="781"/>
      <c r="G30" s="781"/>
      <c r="H30" s="781"/>
      <c r="I30" s="781"/>
      <c r="J30" s="781"/>
      <c r="K30" s="781"/>
      <c r="L30" s="781"/>
      <c r="M30" s="781"/>
      <c r="N30" s="781"/>
      <c r="O30" s="781"/>
      <c r="P30" s="782"/>
      <c r="Q30" s="783">
        <v>1423</v>
      </c>
      <c r="R30" s="784"/>
      <c r="S30" s="784"/>
      <c r="T30" s="784"/>
      <c r="U30" s="784"/>
      <c r="V30" s="784">
        <v>1358</v>
      </c>
      <c r="W30" s="784"/>
      <c r="X30" s="784"/>
      <c r="Y30" s="784"/>
      <c r="Z30" s="784"/>
      <c r="AA30" s="784">
        <v>65</v>
      </c>
      <c r="AB30" s="784"/>
      <c r="AC30" s="784"/>
      <c r="AD30" s="784"/>
      <c r="AE30" s="785"/>
      <c r="AF30" s="786">
        <v>65</v>
      </c>
      <c r="AG30" s="787"/>
      <c r="AH30" s="787"/>
      <c r="AI30" s="787"/>
      <c r="AJ30" s="788"/>
      <c r="AK30" s="834">
        <v>255</v>
      </c>
      <c r="AL30" s="830"/>
      <c r="AM30" s="830"/>
      <c r="AN30" s="830"/>
      <c r="AO30" s="830"/>
      <c r="AP30" s="830" t="s">
        <v>527</v>
      </c>
      <c r="AQ30" s="830"/>
      <c r="AR30" s="830"/>
      <c r="AS30" s="830"/>
      <c r="AT30" s="830"/>
      <c r="AU30" s="830" t="s">
        <v>527</v>
      </c>
      <c r="AV30" s="830"/>
      <c r="AW30" s="830"/>
      <c r="AX30" s="830"/>
      <c r="AY30" s="830"/>
      <c r="AZ30" s="831" t="s">
        <v>527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412</v>
      </c>
      <c r="C31" s="781"/>
      <c r="D31" s="781"/>
      <c r="E31" s="781"/>
      <c r="F31" s="781"/>
      <c r="G31" s="781"/>
      <c r="H31" s="781"/>
      <c r="I31" s="781"/>
      <c r="J31" s="781"/>
      <c r="K31" s="781"/>
      <c r="L31" s="781"/>
      <c r="M31" s="781"/>
      <c r="N31" s="781"/>
      <c r="O31" s="781"/>
      <c r="P31" s="782"/>
      <c r="Q31" s="783">
        <v>1896</v>
      </c>
      <c r="R31" s="784"/>
      <c r="S31" s="784"/>
      <c r="T31" s="784"/>
      <c r="U31" s="784"/>
      <c r="V31" s="784">
        <v>1832</v>
      </c>
      <c r="W31" s="784"/>
      <c r="X31" s="784"/>
      <c r="Y31" s="784"/>
      <c r="Z31" s="784"/>
      <c r="AA31" s="784">
        <v>63</v>
      </c>
      <c r="AB31" s="784"/>
      <c r="AC31" s="784"/>
      <c r="AD31" s="784"/>
      <c r="AE31" s="785"/>
      <c r="AF31" s="786">
        <v>3034</v>
      </c>
      <c r="AG31" s="787"/>
      <c r="AH31" s="787"/>
      <c r="AI31" s="787"/>
      <c r="AJ31" s="788"/>
      <c r="AK31" s="834">
        <v>18</v>
      </c>
      <c r="AL31" s="830"/>
      <c r="AM31" s="830"/>
      <c r="AN31" s="830"/>
      <c r="AO31" s="830"/>
      <c r="AP31" s="830">
        <v>4476</v>
      </c>
      <c r="AQ31" s="830"/>
      <c r="AR31" s="830"/>
      <c r="AS31" s="830"/>
      <c r="AT31" s="830"/>
      <c r="AU31" s="830" t="s">
        <v>527</v>
      </c>
      <c r="AV31" s="830"/>
      <c r="AW31" s="830"/>
      <c r="AX31" s="830"/>
      <c r="AY31" s="830"/>
      <c r="AZ31" s="831" t="s">
        <v>527</v>
      </c>
      <c r="BA31" s="831"/>
      <c r="BB31" s="831"/>
      <c r="BC31" s="831"/>
      <c r="BD31" s="831"/>
      <c r="BE31" s="832" t="s">
        <v>413</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414</v>
      </c>
      <c r="C32" s="781"/>
      <c r="D32" s="781"/>
      <c r="E32" s="781"/>
      <c r="F32" s="781"/>
      <c r="G32" s="781"/>
      <c r="H32" s="781"/>
      <c r="I32" s="781"/>
      <c r="J32" s="781"/>
      <c r="K32" s="781"/>
      <c r="L32" s="781"/>
      <c r="M32" s="781"/>
      <c r="N32" s="781"/>
      <c r="O32" s="781"/>
      <c r="P32" s="782"/>
      <c r="Q32" s="783">
        <v>3466</v>
      </c>
      <c r="R32" s="784"/>
      <c r="S32" s="784"/>
      <c r="T32" s="784"/>
      <c r="U32" s="784"/>
      <c r="V32" s="784">
        <v>3200</v>
      </c>
      <c r="W32" s="784"/>
      <c r="X32" s="784"/>
      <c r="Y32" s="784"/>
      <c r="Z32" s="784"/>
      <c r="AA32" s="784">
        <v>266</v>
      </c>
      <c r="AB32" s="784"/>
      <c r="AC32" s="784"/>
      <c r="AD32" s="784"/>
      <c r="AE32" s="785"/>
      <c r="AF32" s="786">
        <v>656</v>
      </c>
      <c r="AG32" s="787"/>
      <c r="AH32" s="787"/>
      <c r="AI32" s="787"/>
      <c r="AJ32" s="788"/>
      <c r="AK32" s="834">
        <v>782</v>
      </c>
      <c r="AL32" s="830"/>
      <c r="AM32" s="830"/>
      <c r="AN32" s="830"/>
      <c r="AO32" s="830"/>
      <c r="AP32" s="830">
        <v>21540</v>
      </c>
      <c r="AQ32" s="830"/>
      <c r="AR32" s="830"/>
      <c r="AS32" s="830"/>
      <c r="AT32" s="830"/>
      <c r="AU32" s="830">
        <v>13118</v>
      </c>
      <c r="AV32" s="830"/>
      <c r="AW32" s="830"/>
      <c r="AX32" s="830"/>
      <c r="AY32" s="830"/>
      <c r="AZ32" s="831" t="s">
        <v>527</v>
      </c>
      <c r="BA32" s="831"/>
      <c r="BB32" s="831"/>
      <c r="BC32" s="831"/>
      <c r="BD32" s="831"/>
      <c r="BE32" s="832" t="s">
        <v>415</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397</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3899</v>
      </c>
      <c r="AG63" s="844"/>
      <c r="AH63" s="844"/>
      <c r="AI63" s="844"/>
      <c r="AJ63" s="845"/>
      <c r="AK63" s="846"/>
      <c r="AL63" s="841"/>
      <c r="AM63" s="841"/>
      <c r="AN63" s="841"/>
      <c r="AO63" s="841"/>
      <c r="AP63" s="844">
        <v>26016</v>
      </c>
      <c r="AQ63" s="844"/>
      <c r="AR63" s="844"/>
      <c r="AS63" s="844"/>
      <c r="AT63" s="844"/>
      <c r="AU63" s="844">
        <v>13118</v>
      </c>
      <c r="AV63" s="844"/>
      <c r="AW63" s="844"/>
      <c r="AX63" s="844"/>
      <c r="AY63" s="844"/>
      <c r="AZ63" s="848"/>
      <c r="BA63" s="848"/>
      <c r="BB63" s="848"/>
      <c r="BC63" s="848"/>
      <c r="BD63" s="848"/>
      <c r="BE63" s="849"/>
      <c r="BF63" s="849"/>
      <c r="BG63" s="849"/>
      <c r="BH63" s="849"/>
      <c r="BI63" s="850"/>
      <c r="BJ63" s="851" t="s">
        <v>527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402</v>
      </c>
      <c r="W66" s="734"/>
      <c r="X66" s="734"/>
      <c r="Y66" s="734"/>
      <c r="Z66" s="735"/>
      <c r="AA66" s="733" t="s">
        <v>421</v>
      </c>
      <c r="AB66" s="734"/>
      <c r="AC66" s="734"/>
      <c r="AD66" s="734"/>
      <c r="AE66" s="735"/>
      <c r="AF66" s="854" t="s">
        <v>422</v>
      </c>
      <c r="AG66" s="815"/>
      <c r="AH66" s="815"/>
      <c r="AI66" s="815"/>
      <c r="AJ66" s="855"/>
      <c r="AK66" s="733" t="s">
        <v>423</v>
      </c>
      <c r="AL66" s="728"/>
      <c r="AM66" s="728"/>
      <c r="AN66" s="728"/>
      <c r="AO66" s="729"/>
      <c r="AP66" s="733" t="s">
        <v>424</v>
      </c>
      <c r="AQ66" s="734"/>
      <c r="AR66" s="734"/>
      <c r="AS66" s="734"/>
      <c r="AT66" s="735"/>
      <c r="AU66" s="733" t="s">
        <v>425</v>
      </c>
      <c r="AV66" s="734"/>
      <c r="AW66" s="734"/>
      <c r="AX66" s="734"/>
      <c r="AY66" s="735"/>
      <c r="AZ66" s="733" t="s">
        <v>384</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592</v>
      </c>
      <c r="C68" s="870"/>
      <c r="D68" s="870"/>
      <c r="E68" s="870"/>
      <c r="F68" s="870"/>
      <c r="G68" s="870"/>
      <c r="H68" s="870"/>
      <c r="I68" s="870"/>
      <c r="J68" s="870"/>
      <c r="K68" s="870"/>
      <c r="L68" s="870"/>
      <c r="M68" s="870"/>
      <c r="N68" s="870"/>
      <c r="O68" s="870"/>
      <c r="P68" s="871"/>
      <c r="Q68" s="872">
        <v>131</v>
      </c>
      <c r="R68" s="866"/>
      <c r="S68" s="866"/>
      <c r="T68" s="866"/>
      <c r="U68" s="866"/>
      <c r="V68" s="866">
        <v>126</v>
      </c>
      <c r="W68" s="866"/>
      <c r="X68" s="866"/>
      <c r="Y68" s="866"/>
      <c r="Z68" s="866"/>
      <c r="AA68" s="866">
        <v>5</v>
      </c>
      <c r="AB68" s="866"/>
      <c r="AC68" s="866"/>
      <c r="AD68" s="866"/>
      <c r="AE68" s="866"/>
      <c r="AF68" s="866">
        <v>5</v>
      </c>
      <c r="AG68" s="866"/>
      <c r="AH68" s="866"/>
      <c r="AI68" s="866"/>
      <c r="AJ68" s="866"/>
      <c r="AK68" s="866" t="s">
        <v>527</v>
      </c>
      <c r="AL68" s="866"/>
      <c r="AM68" s="866"/>
      <c r="AN68" s="866"/>
      <c r="AO68" s="866"/>
      <c r="AP68" s="866" t="s">
        <v>527</v>
      </c>
      <c r="AQ68" s="866"/>
      <c r="AR68" s="866"/>
      <c r="AS68" s="866"/>
      <c r="AT68" s="866"/>
      <c r="AU68" s="866" t="s">
        <v>527</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593</v>
      </c>
      <c r="C69" s="874"/>
      <c r="D69" s="874"/>
      <c r="E69" s="874"/>
      <c r="F69" s="874"/>
      <c r="G69" s="874"/>
      <c r="H69" s="874"/>
      <c r="I69" s="874"/>
      <c r="J69" s="874"/>
      <c r="K69" s="874"/>
      <c r="L69" s="874"/>
      <c r="M69" s="874"/>
      <c r="N69" s="874"/>
      <c r="O69" s="874"/>
      <c r="P69" s="875"/>
      <c r="Q69" s="876">
        <v>194</v>
      </c>
      <c r="R69" s="830"/>
      <c r="S69" s="830"/>
      <c r="T69" s="830"/>
      <c r="U69" s="830"/>
      <c r="V69" s="830">
        <v>178</v>
      </c>
      <c r="W69" s="830"/>
      <c r="X69" s="830"/>
      <c r="Y69" s="830"/>
      <c r="Z69" s="830"/>
      <c r="AA69" s="830">
        <v>16</v>
      </c>
      <c r="AB69" s="830"/>
      <c r="AC69" s="830"/>
      <c r="AD69" s="830"/>
      <c r="AE69" s="830"/>
      <c r="AF69" s="830">
        <v>16</v>
      </c>
      <c r="AG69" s="830"/>
      <c r="AH69" s="830"/>
      <c r="AI69" s="830"/>
      <c r="AJ69" s="830"/>
      <c r="AK69" s="830" t="s">
        <v>527</v>
      </c>
      <c r="AL69" s="830"/>
      <c r="AM69" s="830"/>
      <c r="AN69" s="830"/>
      <c r="AO69" s="830"/>
      <c r="AP69" s="830" t="s">
        <v>527</v>
      </c>
      <c r="AQ69" s="830"/>
      <c r="AR69" s="830"/>
      <c r="AS69" s="830"/>
      <c r="AT69" s="830"/>
      <c r="AU69" s="830" t="s">
        <v>527</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594</v>
      </c>
      <c r="C70" s="874"/>
      <c r="D70" s="874"/>
      <c r="E70" s="874"/>
      <c r="F70" s="874"/>
      <c r="G70" s="874"/>
      <c r="H70" s="874"/>
      <c r="I70" s="874"/>
      <c r="J70" s="874"/>
      <c r="K70" s="874"/>
      <c r="L70" s="874"/>
      <c r="M70" s="874"/>
      <c r="N70" s="874"/>
      <c r="O70" s="874"/>
      <c r="P70" s="875"/>
      <c r="Q70" s="876">
        <v>1305178</v>
      </c>
      <c r="R70" s="830"/>
      <c r="S70" s="830"/>
      <c r="T70" s="830"/>
      <c r="U70" s="830"/>
      <c r="V70" s="830">
        <v>1290844</v>
      </c>
      <c r="W70" s="830"/>
      <c r="X70" s="830"/>
      <c r="Y70" s="830"/>
      <c r="Z70" s="830"/>
      <c r="AA70" s="830">
        <v>14334</v>
      </c>
      <c r="AB70" s="830"/>
      <c r="AC70" s="830"/>
      <c r="AD70" s="830"/>
      <c r="AE70" s="830"/>
      <c r="AF70" s="830">
        <v>14334</v>
      </c>
      <c r="AG70" s="830"/>
      <c r="AH70" s="830"/>
      <c r="AI70" s="830"/>
      <c r="AJ70" s="830"/>
      <c r="AK70" s="830">
        <v>9500</v>
      </c>
      <c r="AL70" s="830"/>
      <c r="AM70" s="830"/>
      <c r="AN70" s="830"/>
      <c r="AO70" s="830"/>
      <c r="AP70" s="830" t="s">
        <v>527</v>
      </c>
      <c r="AQ70" s="830"/>
      <c r="AR70" s="830"/>
      <c r="AS70" s="830"/>
      <c r="AT70" s="830"/>
      <c r="AU70" s="830" t="s">
        <v>527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595</v>
      </c>
      <c r="C71" s="874"/>
      <c r="D71" s="874"/>
      <c r="E71" s="874"/>
      <c r="F71" s="874"/>
      <c r="G71" s="874"/>
      <c r="H71" s="874"/>
      <c r="I71" s="874"/>
      <c r="J71" s="874"/>
      <c r="K71" s="874"/>
      <c r="L71" s="874"/>
      <c r="M71" s="874"/>
      <c r="N71" s="874"/>
      <c r="O71" s="874"/>
      <c r="P71" s="875"/>
      <c r="Q71" s="876">
        <v>39180</v>
      </c>
      <c r="R71" s="830"/>
      <c r="S71" s="830"/>
      <c r="T71" s="830"/>
      <c r="U71" s="830"/>
      <c r="V71" s="830">
        <v>36872</v>
      </c>
      <c r="W71" s="830"/>
      <c r="X71" s="830"/>
      <c r="Y71" s="830"/>
      <c r="Z71" s="830"/>
      <c r="AA71" s="830">
        <v>2308</v>
      </c>
      <c r="AB71" s="830"/>
      <c r="AC71" s="830"/>
      <c r="AD71" s="830"/>
      <c r="AE71" s="830"/>
      <c r="AF71" s="830">
        <v>23683</v>
      </c>
      <c r="AG71" s="830"/>
      <c r="AH71" s="830"/>
      <c r="AI71" s="830"/>
      <c r="AJ71" s="830"/>
      <c r="AK71" s="830" t="s">
        <v>527</v>
      </c>
      <c r="AL71" s="830"/>
      <c r="AM71" s="830"/>
      <c r="AN71" s="830"/>
      <c r="AO71" s="830"/>
      <c r="AP71" s="830">
        <v>98164</v>
      </c>
      <c r="AQ71" s="830"/>
      <c r="AR71" s="830"/>
      <c r="AS71" s="830"/>
      <c r="AT71" s="830"/>
      <c r="AU71" s="830" t="s">
        <v>527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596</v>
      </c>
      <c r="C72" s="874"/>
      <c r="D72" s="874"/>
      <c r="E72" s="874"/>
      <c r="F72" s="874"/>
      <c r="G72" s="874"/>
      <c r="H72" s="874"/>
      <c r="I72" s="874"/>
      <c r="J72" s="874"/>
      <c r="K72" s="874"/>
      <c r="L72" s="874"/>
      <c r="M72" s="874"/>
      <c r="N72" s="874"/>
      <c r="O72" s="874"/>
      <c r="P72" s="875"/>
      <c r="Q72" s="876">
        <v>6632</v>
      </c>
      <c r="R72" s="830"/>
      <c r="S72" s="830"/>
      <c r="T72" s="830"/>
      <c r="U72" s="830"/>
      <c r="V72" s="830">
        <v>5979</v>
      </c>
      <c r="W72" s="830"/>
      <c r="X72" s="830"/>
      <c r="Y72" s="830"/>
      <c r="Z72" s="830"/>
      <c r="AA72" s="830">
        <v>653</v>
      </c>
      <c r="AB72" s="830"/>
      <c r="AC72" s="830"/>
      <c r="AD72" s="830"/>
      <c r="AE72" s="830"/>
      <c r="AF72" s="830">
        <v>19383</v>
      </c>
      <c r="AG72" s="830"/>
      <c r="AH72" s="830"/>
      <c r="AI72" s="830"/>
      <c r="AJ72" s="830"/>
      <c r="AK72" s="830" t="s">
        <v>527</v>
      </c>
      <c r="AL72" s="830"/>
      <c r="AM72" s="830"/>
      <c r="AN72" s="830"/>
      <c r="AO72" s="830"/>
      <c r="AP72" s="830">
        <v>20120</v>
      </c>
      <c r="AQ72" s="830"/>
      <c r="AR72" s="830"/>
      <c r="AS72" s="830"/>
      <c r="AT72" s="830"/>
      <c r="AU72" s="830" t="s">
        <v>527</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397</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57421</v>
      </c>
      <c r="AG88" s="844"/>
      <c r="AH88" s="844"/>
      <c r="AI88" s="844"/>
      <c r="AJ88" s="844"/>
      <c r="AK88" s="841"/>
      <c r="AL88" s="841"/>
      <c r="AM88" s="841"/>
      <c r="AN88" s="841"/>
      <c r="AO88" s="841"/>
      <c r="AP88" s="844">
        <v>118284</v>
      </c>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163</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313</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313</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313</v>
      </c>
      <c r="DR109" s="893"/>
      <c r="DS109" s="893"/>
      <c r="DT109" s="893"/>
      <c r="DU109" s="894"/>
      <c r="DV109" s="892" t="s">
        <v>437</v>
      </c>
      <c r="DW109" s="893"/>
      <c r="DX109" s="893"/>
      <c r="DY109" s="893"/>
      <c r="DZ109" s="895"/>
    </row>
    <row r="110" spans="1:131" s="230" customFormat="1" ht="26.25" customHeight="1" x14ac:dyDescent="0.2">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1964492</v>
      </c>
      <c r="AB110" s="900"/>
      <c r="AC110" s="900"/>
      <c r="AD110" s="900"/>
      <c r="AE110" s="901"/>
      <c r="AF110" s="902">
        <v>2005239</v>
      </c>
      <c r="AG110" s="900"/>
      <c r="AH110" s="900"/>
      <c r="AI110" s="900"/>
      <c r="AJ110" s="901"/>
      <c r="AK110" s="902">
        <v>1974557</v>
      </c>
      <c r="AL110" s="900"/>
      <c r="AM110" s="900"/>
      <c r="AN110" s="900"/>
      <c r="AO110" s="901"/>
      <c r="AP110" s="903">
        <v>11.2</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17715306</v>
      </c>
      <c r="BR110" s="931"/>
      <c r="BS110" s="931"/>
      <c r="BT110" s="931"/>
      <c r="BU110" s="931"/>
      <c r="BV110" s="931">
        <v>19790985</v>
      </c>
      <c r="BW110" s="931"/>
      <c r="BX110" s="931"/>
      <c r="BY110" s="931"/>
      <c r="BZ110" s="931"/>
      <c r="CA110" s="931">
        <v>20419921</v>
      </c>
      <c r="CB110" s="931"/>
      <c r="CC110" s="931"/>
      <c r="CD110" s="931"/>
      <c r="CE110" s="931"/>
      <c r="CF110" s="944">
        <v>115.4</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368817</v>
      </c>
      <c r="DH110" s="931"/>
      <c r="DI110" s="931"/>
      <c r="DJ110" s="931"/>
      <c r="DK110" s="931"/>
      <c r="DL110" s="931">
        <v>316129</v>
      </c>
      <c r="DM110" s="931"/>
      <c r="DN110" s="931"/>
      <c r="DO110" s="931"/>
      <c r="DP110" s="931"/>
      <c r="DQ110" s="931">
        <v>263441</v>
      </c>
      <c r="DR110" s="931"/>
      <c r="DS110" s="931"/>
      <c r="DT110" s="931"/>
      <c r="DU110" s="931"/>
      <c r="DV110" s="932">
        <v>1.5</v>
      </c>
      <c r="DW110" s="932"/>
      <c r="DX110" s="932"/>
      <c r="DY110" s="932"/>
      <c r="DZ110" s="933"/>
    </row>
    <row r="111" spans="1:131" s="230" customFormat="1" ht="26.25" customHeight="1" x14ac:dyDescent="0.2">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444</v>
      </c>
      <c r="AB111" s="938"/>
      <c r="AC111" s="938"/>
      <c r="AD111" s="938"/>
      <c r="AE111" s="939"/>
      <c r="AF111" s="940" t="s">
        <v>445</v>
      </c>
      <c r="AG111" s="938"/>
      <c r="AH111" s="938"/>
      <c r="AI111" s="938"/>
      <c r="AJ111" s="939"/>
      <c r="AK111" s="940" t="s">
        <v>445</v>
      </c>
      <c r="AL111" s="938"/>
      <c r="AM111" s="938"/>
      <c r="AN111" s="938"/>
      <c r="AO111" s="939"/>
      <c r="AP111" s="941" t="s">
        <v>446</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v>407309</v>
      </c>
      <c r="BR111" s="926"/>
      <c r="BS111" s="926"/>
      <c r="BT111" s="926"/>
      <c r="BU111" s="926"/>
      <c r="BV111" s="926">
        <v>345632</v>
      </c>
      <c r="BW111" s="926"/>
      <c r="BX111" s="926"/>
      <c r="BY111" s="926"/>
      <c r="BZ111" s="926"/>
      <c r="CA111" s="926">
        <v>286301</v>
      </c>
      <c r="CB111" s="926"/>
      <c r="CC111" s="926"/>
      <c r="CD111" s="926"/>
      <c r="CE111" s="926"/>
      <c r="CF111" s="920">
        <v>1.6</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444</v>
      </c>
      <c r="DH111" s="926"/>
      <c r="DI111" s="926"/>
      <c r="DJ111" s="926"/>
      <c r="DK111" s="926"/>
      <c r="DL111" s="926" t="s">
        <v>444</v>
      </c>
      <c r="DM111" s="926"/>
      <c r="DN111" s="926"/>
      <c r="DO111" s="926"/>
      <c r="DP111" s="926"/>
      <c r="DQ111" s="926" t="s">
        <v>446</v>
      </c>
      <c r="DR111" s="926"/>
      <c r="DS111" s="926"/>
      <c r="DT111" s="926"/>
      <c r="DU111" s="926"/>
      <c r="DV111" s="927" t="s">
        <v>444</v>
      </c>
      <c r="DW111" s="927"/>
      <c r="DX111" s="927"/>
      <c r="DY111" s="927"/>
      <c r="DZ111" s="928"/>
    </row>
    <row r="112" spans="1:131" s="230" customFormat="1" ht="26.25" customHeight="1" x14ac:dyDescent="0.2">
      <c r="A112" s="952" t="s">
        <v>449</v>
      </c>
      <c r="B112" s="953"/>
      <c r="C112" s="923" t="s">
        <v>450</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240</v>
      </c>
      <c r="AB112" s="959"/>
      <c r="AC112" s="959"/>
      <c r="AD112" s="959"/>
      <c r="AE112" s="960"/>
      <c r="AF112" s="961" t="s">
        <v>451</v>
      </c>
      <c r="AG112" s="959"/>
      <c r="AH112" s="959"/>
      <c r="AI112" s="959"/>
      <c r="AJ112" s="960"/>
      <c r="AK112" s="961" t="s">
        <v>452</v>
      </c>
      <c r="AL112" s="959"/>
      <c r="AM112" s="959"/>
      <c r="AN112" s="959"/>
      <c r="AO112" s="960"/>
      <c r="AP112" s="962" t="s">
        <v>445</v>
      </c>
      <c r="AQ112" s="963"/>
      <c r="AR112" s="963"/>
      <c r="AS112" s="963"/>
      <c r="AT112" s="964"/>
      <c r="AU112" s="908"/>
      <c r="AV112" s="909"/>
      <c r="AW112" s="909"/>
      <c r="AX112" s="909"/>
      <c r="AY112" s="909"/>
      <c r="AZ112" s="922" t="s">
        <v>453</v>
      </c>
      <c r="BA112" s="923"/>
      <c r="BB112" s="923"/>
      <c r="BC112" s="923"/>
      <c r="BD112" s="923"/>
      <c r="BE112" s="923"/>
      <c r="BF112" s="923"/>
      <c r="BG112" s="923"/>
      <c r="BH112" s="923"/>
      <c r="BI112" s="923"/>
      <c r="BJ112" s="923"/>
      <c r="BK112" s="923"/>
      <c r="BL112" s="923"/>
      <c r="BM112" s="923"/>
      <c r="BN112" s="923"/>
      <c r="BO112" s="923"/>
      <c r="BP112" s="924"/>
      <c r="BQ112" s="925">
        <v>15625208</v>
      </c>
      <c r="BR112" s="926"/>
      <c r="BS112" s="926"/>
      <c r="BT112" s="926"/>
      <c r="BU112" s="926"/>
      <c r="BV112" s="926">
        <v>14643759</v>
      </c>
      <c r="BW112" s="926"/>
      <c r="BX112" s="926"/>
      <c r="BY112" s="926"/>
      <c r="BZ112" s="926"/>
      <c r="CA112" s="926">
        <v>13117969</v>
      </c>
      <c r="CB112" s="926"/>
      <c r="CC112" s="926"/>
      <c r="CD112" s="926"/>
      <c r="CE112" s="926"/>
      <c r="CF112" s="920">
        <v>74.099999999999994</v>
      </c>
      <c r="CG112" s="921"/>
      <c r="CH112" s="921"/>
      <c r="CI112" s="921"/>
      <c r="CJ112" s="921"/>
      <c r="CK112" s="948"/>
      <c r="CL112" s="949"/>
      <c r="CM112" s="922" t="s">
        <v>454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446</v>
      </c>
      <c r="DH112" s="926"/>
      <c r="DI112" s="926"/>
      <c r="DJ112" s="926"/>
      <c r="DK112" s="926"/>
      <c r="DL112" s="926" t="s">
        <v>444</v>
      </c>
      <c r="DM112" s="926"/>
      <c r="DN112" s="926"/>
      <c r="DO112" s="926"/>
      <c r="DP112" s="926"/>
      <c r="DQ112" s="926" t="s">
        <v>444</v>
      </c>
      <c r="DR112" s="926"/>
      <c r="DS112" s="926"/>
      <c r="DT112" s="926"/>
      <c r="DU112" s="926"/>
      <c r="DV112" s="927" t="s">
        <v>444</v>
      </c>
      <c r="DW112" s="927"/>
      <c r="DX112" s="927"/>
      <c r="DY112" s="927"/>
      <c r="DZ112" s="928"/>
    </row>
    <row r="113" spans="1:130" s="230" customFormat="1" ht="26.25" customHeight="1" x14ac:dyDescent="0.2">
      <c r="A113" s="954"/>
      <c r="B113" s="955"/>
      <c r="C113" s="923" t="s">
        <v>455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1711313</v>
      </c>
      <c r="AB113" s="938"/>
      <c r="AC113" s="938"/>
      <c r="AD113" s="938"/>
      <c r="AE113" s="939"/>
      <c r="AF113" s="940">
        <v>1667583</v>
      </c>
      <c r="AG113" s="938"/>
      <c r="AH113" s="938"/>
      <c r="AI113" s="938"/>
      <c r="AJ113" s="939"/>
      <c r="AK113" s="940">
        <v>1651121</v>
      </c>
      <c r="AL113" s="938"/>
      <c r="AM113" s="938"/>
      <c r="AN113" s="938"/>
      <c r="AO113" s="939"/>
      <c r="AP113" s="941">
        <v>9.3000000000000007</v>
      </c>
      <c r="AQ113" s="942"/>
      <c r="AR113" s="942"/>
      <c r="AS113" s="942"/>
      <c r="AT113" s="943"/>
      <c r="AU113" s="908"/>
      <c r="AV113" s="909"/>
      <c r="AW113" s="909"/>
      <c r="AX113" s="909"/>
      <c r="AY113" s="909"/>
      <c r="AZ113" s="922" t="s">
        <v>456</v>
      </c>
      <c r="BA113" s="923"/>
      <c r="BB113" s="923"/>
      <c r="BC113" s="923"/>
      <c r="BD113" s="923"/>
      <c r="BE113" s="923"/>
      <c r="BF113" s="923"/>
      <c r="BG113" s="923"/>
      <c r="BH113" s="923"/>
      <c r="BI113" s="923"/>
      <c r="BJ113" s="923"/>
      <c r="BK113" s="923"/>
      <c r="BL113" s="923"/>
      <c r="BM113" s="923"/>
      <c r="BN113" s="923"/>
      <c r="BO113" s="923"/>
      <c r="BP113" s="924"/>
      <c r="BQ113" s="925" t="s">
        <v>444</v>
      </c>
      <c r="BR113" s="926"/>
      <c r="BS113" s="926"/>
      <c r="BT113" s="926"/>
      <c r="BU113" s="926"/>
      <c r="BV113" s="926" t="s">
        <v>446</v>
      </c>
      <c r="BW113" s="926"/>
      <c r="BX113" s="926"/>
      <c r="BY113" s="926"/>
      <c r="BZ113" s="926"/>
      <c r="CA113" s="926" t="s">
        <v>240</v>
      </c>
      <c r="CB113" s="926"/>
      <c r="CC113" s="926"/>
      <c r="CD113" s="926"/>
      <c r="CE113" s="926"/>
      <c r="CF113" s="920" t="s">
        <v>446</v>
      </c>
      <c r="CG113" s="921"/>
      <c r="CH113" s="921"/>
      <c r="CI113" s="921"/>
      <c r="CJ113" s="921"/>
      <c r="CK113" s="948"/>
      <c r="CL113" s="949"/>
      <c r="CM113" s="922" t="s">
        <v>457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458</v>
      </c>
      <c r="DH113" s="959"/>
      <c r="DI113" s="959"/>
      <c r="DJ113" s="959"/>
      <c r="DK113" s="960"/>
      <c r="DL113" s="961" t="s">
        <v>444</v>
      </c>
      <c r="DM113" s="959"/>
      <c r="DN113" s="959"/>
      <c r="DO113" s="959"/>
      <c r="DP113" s="960"/>
      <c r="DQ113" s="961" t="s">
        <v>444</v>
      </c>
      <c r="DR113" s="959"/>
      <c r="DS113" s="959"/>
      <c r="DT113" s="959"/>
      <c r="DU113" s="960"/>
      <c r="DV113" s="962" t="s">
        <v>446</v>
      </c>
      <c r="DW113" s="963"/>
      <c r="DX113" s="963"/>
      <c r="DY113" s="963"/>
      <c r="DZ113" s="964"/>
    </row>
    <row r="114" spans="1:130" s="230" customFormat="1" ht="26.25" customHeight="1" x14ac:dyDescent="0.2">
      <c r="A114" s="954"/>
      <c r="B114" s="955"/>
      <c r="C114" s="923" t="s">
        <v>459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t="s">
        <v>460</v>
      </c>
      <c r="AB114" s="959"/>
      <c r="AC114" s="959"/>
      <c r="AD114" s="959"/>
      <c r="AE114" s="960"/>
      <c r="AF114" s="961" t="s">
        <v>446</v>
      </c>
      <c r="AG114" s="959"/>
      <c r="AH114" s="959"/>
      <c r="AI114" s="959"/>
      <c r="AJ114" s="960"/>
      <c r="AK114" s="961" t="s">
        <v>444</v>
      </c>
      <c r="AL114" s="959"/>
      <c r="AM114" s="959"/>
      <c r="AN114" s="959"/>
      <c r="AO114" s="960"/>
      <c r="AP114" s="962" t="s">
        <v>444</v>
      </c>
      <c r="AQ114" s="963"/>
      <c r="AR114" s="963"/>
      <c r="AS114" s="963"/>
      <c r="AT114" s="964"/>
      <c r="AU114" s="908"/>
      <c r="AV114" s="909"/>
      <c r="AW114" s="909"/>
      <c r="AX114" s="909"/>
      <c r="AY114" s="909"/>
      <c r="AZ114" s="922" t="s">
        <v>461</v>
      </c>
      <c r="BA114" s="923"/>
      <c r="BB114" s="923"/>
      <c r="BC114" s="923"/>
      <c r="BD114" s="923"/>
      <c r="BE114" s="923"/>
      <c r="BF114" s="923"/>
      <c r="BG114" s="923"/>
      <c r="BH114" s="923"/>
      <c r="BI114" s="923"/>
      <c r="BJ114" s="923"/>
      <c r="BK114" s="923"/>
      <c r="BL114" s="923"/>
      <c r="BM114" s="923"/>
      <c r="BN114" s="923"/>
      <c r="BO114" s="923"/>
      <c r="BP114" s="924"/>
      <c r="BQ114" s="925">
        <v>4444653</v>
      </c>
      <c r="BR114" s="926"/>
      <c r="BS114" s="926"/>
      <c r="BT114" s="926"/>
      <c r="BU114" s="926"/>
      <c r="BV114" s="926">
        <v>4300335</v>
      </c>
      <c r="BW114" s="926"/>
      <c r="BX114" s="926"/>
      <c r="BY114" s="926"/>
      <c r="BZ114" s="926"/>
      <c r="CA114" s="926">
        <v>4296042</v>
      </c>
      <c r="CB114" s="926"/>
      <c r="CC114" s="926"/>
      <c r="CD114" s="926"/>
      <c r="CE114" s="926"/>
      <c r="CF114" s="920">
        <v>24.3</v>
      </c>
      <c r="CG114" s="921"/>
      <c r="CH114" s="921"/>
      <c r="CI114" s="921"/>
      <c r="CJ114" s="921"/>
      <c r="CK114" s="948"/>
      <c r="CL114" s="949"/>
      <c r="CM114" s="922" t="s">
        <v>462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463</v>
      </c>
      <c r="DH114" s="959"/>
      <c r="DI114" s="959"/>
      <c r="DJ114" s="959"/>
      <c r="DK114" s="960"/>
      <c r="DL114" s="961" t="s">
        <v>446</v>
      </c>
      <c r="DM114" s="959"/>
      <c r="DN114" s="959"/>
      <c r="DO114" s="959"/>
      <c r="DP114" s="960"/>
      <c r="DQ114" s="961" t="s">
        <v>458</v>
      </c>
      <c r="DR114" s="959"/>
      <c r="DS114" s="959"/>
      <c r="DT114" s="959"/>
      <c r="DU114" s="960"/>
      <c r="DV114" s="962" t="s">
        <v>444</v>
      </c>
      <c r="DW114" s="963"/>
      <c r="DX114" s="963"/>
      <c r="DY114" s="963"/>
      <c r="DZ114" s="964"/>
    </row>
    <row r="115" spans="1:130" s="230" customFormat="1" ht="26.25" customHeight="1" x14ac:dyDescent="0.2">
      <c r="A115" s="954"/>
      <c r="B115" s="955"/>
      <c r="C115" s="923" t="s">
        <v>464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60330</v>
      </c>
      <c r="AB115" s="938"/>
      <c r="AC115" s="938"/>
      <c r="AD115" s="938"/>
      <c r="AE115" s="939"/>
      <c r="AF115" s="940">
        <v>59932</v>
      </c>
      <c r="AG115" s="938"/>
      <c r="AH115" s="938"/>
      <c r="AI115" s="938"/>
      <c r="AJ115" s="939"/>
      <c r="AK115" s="940">
        <v>59462</v>
      </c>
      <c r="AL115" s="938"/>
      <c r="AM115" s="938"/>
      <c r="AN115" s="938"/>
      <c r="AO115" s="939"/>
      <c r="AP115" s="941">
        <v>0.3</v>
      </c>
      <c r="AQ115" s="942"/>
      <c r="AR115" s="942"/>
      <c r="AS115" s="942"/>
      <c r="AT115" s="943"/>
      <c r="AU115" s="908"/>
      <c r="AV115" s="909"/>
      <c r="AW115" s="909"/>
      <c r="AX115" s="909"/>
      <c r="AY115" s="909"/>
      <c r="AZ115" s="922" t="s">
        <v>465</v>
      </c>
      <c r="BA115" s="923"/>
      <c r="BB115" s="923"/>
      <c r="BC115" s="923"/>
      <c r="BD115" s="923"/>
      <c r="BE115" s="923"/>
      <c r="BF115" s="923"/>
      <c r="BG115" s="923"/>
      <c r="BH115" s="923"/>
      <c r="BI115" s="923"/>
      <c r="BJ115" s="923"/>
      <c r="BK115" s="923"/>
      <c r="BL115" s="923"/>
      <c r="BM115" s="923"/>
      <c r="BN115" s="923"/>
      <c r="BO115" s="923"/>
      <c r="BP115" s="924"/>
      <c r="BQ115" s="925">
        <v>20034</v>
      </c>
      <c r="BR115" s="926"/>
      <c r="BS115" s="926"/>
      <c r="BT115" s="926"/>
      <c r="BU115" s="926"/>
      <c r="BV115" s="926" t="s">
        <v>466</v>
      </c>
      <c r="BW115" s="926"/>
      <c r="BX115" s="926"/>
      <c r="BY115" s="926"/>
      <c r="BZ115" s="926"/>
      <c r="CA115" s="926" t="s">
        <v>444</v>
      </c>
      <c r="CB115" s="926"/>
      <c r="CC115" s="926"/>
      <c r="CD115" s="926"/>
      <c r="CE115" s="926"/>
      <c r="CF115" s="920" t="s">
        <v>444</v>
      </c>
      <c r="CG115" s="921"/>
      <c r="CH115" s="921"/>
      <c r="CI115" s="921"/>
      <c r="CJ115" s="921"/>
      <c r="CK115" s="948"/>
      <c r="CL115" s="949"/>
      <c r="CM115" s="922" t="s">
        <v>467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240</v>
      </c>
      <c r="DH115" s="959"/>
      <c r="DI115" s="959"/>
      <c r="DJ115" s="959"/>
      <c r="DK115" s="960"/>
      <c r="DL115" s="961" t="s">
        <v>460</v>
      </c>
      <c r="DM115" s="959"/>
      <c r="DN115" s="959"/>
      <c r="DO115" s="959"/>
      <c r="DP115" s="960"/>
      <c r="DQ115" s="961" t="s">
        <v>463</v>
      </c>
      <c r="DR115" s="959"/>
      <c r="DS115" s="959"/>
      <c r="DT115" s="959"/>
      <c r="DU115" s="960"/>
      <c r="DV115" s="962" t="s">
        <v>446</v>
      </c>
      <c r="DW115" s="963"/>
      <c r="DX115" s="963"/>
      <c r="DY115" s="963"/>
      <c r="DZ115" s="964"/>
    </row>
    <row r="116" spans="1:130" s="230" customFormat="1" ht="26.25" customHeight="1" x14ac:dyDescent="0.2">
      <c r="A116" s="956"/>
      <c r="B116" s="957"/>
      <c r="C116" s="965" t="s">
        <v>468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445</v>
      </c>
      <c r="AB116" s="959"/>
      <c r="AC116" s="959"/>
      <c r="AD116" s="959"/>
      <c r="AE116" s="960"/>
      <c r="AF116" s="961" t="s">
        <v>446</v>
      </c>
      <c r="AG116" s="959"/>
      <c r="AH116" s="959"/>
      <c r="AI116" s="959"/>
      <c r="AJ116" s="960"/>
      <c r="AK116" s="961" t="s">
        <v>240</v>
      </c>
      <c r="AL116" s="959"/>
      <c r="AM116" s="959"/>
      <c r="AN116" s="959"/>
      <c r="AO116" s="960"/>
      <c r="AP116" s="962" t="s">
        <v>444</v>
      </c>
      <c r="AQ116" s="963"/>
      <c r="AR116" s="963"/>
      <c r="AS116" s="963"/>
      <c r="AT116" s="964"/>
      <c r="AU116" s="908"/>
      <c r="AV116" s="909"/>
      <c r="AW116" s="909"/>
      <c r="AX116" s="909"/>
      <c r="AY116" s="909"/>
      <c r="AZ116" s="967" t="s">
        <v>469</v>
      </c>
      <c r="BA116" s="968"/>
      <c r="BB116" s="968"/>
      <c r="BC116" s="968"/>
      <c r="BD116" s="968"/>
      <c r="BE116" s="968"/>
      <c r="BF116" s="968"/>
      <c r="BG116" s="968"/>
      <c r="BH116" s="968"/>
      <c r="BI116" s="968"/>
      <c r="BJ116" s="968"/>
      <c r="BK116" s="968"/>
      <c r="BL116" s="968"/>
      <c r="BM116" s="968"/>
      <c r="BN116" s="968"/>
      <c r="BO116" s="968"/>
      <c r="BP116" s="969"/>
      <c r="BQ116" s="925" t="s">
        <v>460</v>
      </c>
      <c r="BR116" s="926"/>
      <c r="BS116" s="926"/>
      <c r="BT116" s="926"/>
      <c r="BU116" s="926"/>
      <c r="BV116" s="926" t="s">
        <v>444</v>
      </c>
      <c r="BW116" s="926"/>
      <c r="BX116" s="926"/>
      <c r="BY116" s="926"/>
      <c r="BZ116" s="926"/>
      <c r="CA116" s="926" t="s">
        <v>452</v>
      </c>
      <c r="CB116" s="926"/>
      <c r="CC116" s="926"/>
      <c r="CD116" s="926"/>
      <c r="CE116" s="926"/>
      <c r="CF116" s="920" t="s">
        <v>444</v>
      </c>
      <c r="CG116" s="921"/>
      <c r="CH116" s="921"/>
      <c r="CI116" s="921"/>
      <c r="CJ116" s="921"/>
      <c r="CK116" s="948"/>
      <c r="CL116" s="949"/>
      <c r="CM116" s="922" t="s">
        <v>470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444</v>
      </c>
      <c r="DH116" s="959"/>
      <c r="DI116" s="959"/>
      <c r="DJ116" s="959"/>
      <c r="DK116" s="960"/>
      <c r="DL116" s="961" t="s">
        <v>460</v>
      </c>
      <c r="DM116" s="959"/>
      <c r="DN116" s="959"/>
      <c r="DO116" s="959"/>
      <c r="DP116" s="960"/>
      <c r="DQ116" s="961" t="s">
        <v>240</v>
      </c>
      <c r="DR116" s="959"/>
      <c r="DS116" s="959"/>
      <c r="DT116" s="959"/>
      <c r="DU116" s="960"/>
      <c r="DV116" s="962" t="s">
        <v>240</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471</v>
      </c>
      <c r="Z117" s="894"/>
      <c r="AA117" s="978">
        <v>3736135</v>
      </c>
      <c r="AB117" s="979"/>
      <c r="AC117" s="979"/>
      <c r="AD117" s="979"/>
      <c r="AE117" s="980"/>
      <c r="AF117" s="981">
        <v>3732754</v>
      </c>
      <c r="AG117" s="979"/>
      <c r="AH117" s="979"/>
      <c r="AI117" s="979"/>
      <c r="AJ117" s="980"/>
      <c r="AK117" s="981">
        <v>3685140</v>
      </c>
      <c r="AL117" s="979"/>
      <c r="AM117" s="979"/>
      <c r="AN117" s="979"/>
      <c r="AO117" s="980"/>
      <c r="AP117" s="982"/>
      <c r="AQ117" s="983"/>
      <c r="AR117" s="983"/>
      <c r="AS117" s="983"/>
      <c r="AT117" s="984"/>
      <c r="AU117" s="908"/>
      <c r="AV117" s="909"/>
      <c r="AW117" s="909"/>
      <c r="AX117" s="909"/>
      <c r="AY117" s="909"/>
      <c r="AZ117" s="974" t="s">
        <v>472</v>
      </c>
      <c r="BA117" s="975"/>
      <c r="BB117" s="975"/>
      <c r="BC117" s="975"/>
      <c r="BD117" s="975"/>
      <c r="BE117" s="975"/>
      <c r="BF117" s="975"/>
      <c r="BG117" s="975"/>
      <c r="BH117" s="975"/>
      <c r="BI117" s="975"/>
      <c r="BJ117" s="975"/>
      <c r="BK117" s="975"/>
      <c r="BL117" s="975"/>
      <c r="BM117" s="975"/>
      <c r="BN117" s="975"/>
      <c r="BO117" s="975"/>
      <c r="BP117" s="976"/>
      <c r="BQ117" s="925" t="s">
        <v>446</v>
      </c>
      <c r="BR117" s="926"/>
      <c r="BS117" s="926"/>
      <c r="BT117" s="926"/>
      <c r="BU117" s="926"/>
      <c r="BV117" s="926" t="s">
        <v>463</v>
      </c>
      <c r="BW117" s="926"/>
      <c r="BX117" s="926"/>
      <c r="BY117" s="926"/>
      <c r="BZ117" s="926"/>
      <c r="CA117" s="926" t="s">
        <v>446</v>
      </c>
      <c r="CB117" s="926"/>
      <c r="CC117" s="926"/>
      <c r="CD117" s="926"/>
      <c r="CE117" s="926"/>
      <c r="CF117" s="920" t="s">
        <v>463</v>
      </c>
      <c r="CG117" s="921"/>
      <c r="CH117" s="921"/>
      <c r="CI117" s="921"/>
      <c r="CJ117" s="921"/>
      <c r="CK117" s="948"/>
      <c r="CL117" s="949"/>
      <c r="CM117" s="922" t="s">
        <v>473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240</v>
      </c>
      <c r="DH117" s="959"/>
      <c r="DI117" s="959"/>
      <c r="DJ117" s="959"/>
      <c r="DK117" s="960"/>
      <c r="DL117" s="961" t="s">
        <v>458</v>
      </c>
      <c r="DM117" s="959"/>
      <c r="DN117" s="959"/>
      <c r="DO117" s="959"/>
      <c r="DP117" s="960"/>
      <c r="DQ117" s="961" t="s">
        <v>463</v>
      </c>
      <c r="DR117" s="959"/>
      <c r="DS117" s="959"/>
      <c r="DT117" s="959"/>
      <c r="DU117" s="960"/>
      <c r="DV117" s="962" t="s">
        <v>463</v>
      </c>
      <c r="DW117" s="963"/>
      <c r="DX117" s="963"/>
      <c r="DY117" s="963"/>
      <c r="DZ117" s="964"/>
    </row>
    <row r="118" spans="1:130" s="230" customFormat="1" ht="26.25" customHeight="1" x14ac:dyDescent="0.2">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313</v>
      </c>
      <c r="AL118" s="893"/>
      <c r="AM118" s="893"/>
      <c r="AN118" s="893"/>
      <c r="AO118" s="894"/>
      <c r="AP118" s="970" t="s">
        <v>437</v>
      </c>
      <c r="AQ118" s="971"/>
      <c r="AR118" s="971"/>
      <c r="AS118" s="971"/>
      <c r="AT118" s="972"/>
      <c r="AU118" s="908"/>
      <c r="AV118" s="909"/>
      <c r="AW118" s="909"/>
      <c r="AX118" s="909"/>
      <c r="AY118" s="909"/>
      <c r="AZ118" s="973" t="s">
        <v>474</v>
      </c>
      <c r="BA118" s="965"/>
      <c r="BB118" s="965"/>
      <c r="BC118" s="965"/>
      <c r="BD118" s="965"/>
      <c r="BE118" s="965"/>
      <c r="BF118" s="965"/>
      <c r="BG118" s="965"/>
      <c r="BH118" s="965"/>
      <c r="BI118" s="965"/>
      <c r="BJ118" s="965"/>
      <c r="BK118" s="965"/>
      <c r="BL118" s="965"/>
      <c r="BM118" s="965"/>
      <c r="BN118" s="965"/>
      <c r="BO118" s="965"/>
      <c r="BP118" s="966"/>
      <c r="BQ118" s="999" t="s">
        <v>458</v>
      </c>
      <c r="BR118" s="1000"/>
      <c r="BS118" s="1000"/>
      <c r="BT118" s="1000"/>
      <c r="BU118" s="1000"/>
      <c r="BV118" s="1000" t="s">
        <v>460</v>
      </c>
      <c r="BW118" s="1000"/>
      <c r="BX118" s="1000"/>
      <c r="BY118" s="1000"/>
      <c r="BZ118" s="1000"/>
      <c r="CA118" s="1000" t="s">
        <v>444</v>
      </c>
      <c r="CB118" s="1000"/>
      <c r="CC118" s="1000"/>
      <c r="CD118" s="1000"/>
      <c r="CE118" s="1000"/>
      <c r="CF118" s="920" t="s">
        <v>475</v>
      </c>
      <c r="CG118" s="921"/>
      <c r="CH118" s="921"/>
      <c r="CI118" s="921"/>
      <c r="CJ118" s="921"/>
      <c r="CK118" s="948"/>
      <c r="CL118" s="949"/>
      <c r="CM118" s="922" t="s">
        <v>476</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446</v>
      </c>
      <c r="DH118" s="959"/>
      <c r="DI118" s="959"/>
      <c r="DJ118" s="959"/>
      <c r="DK118" s="960"/>
      <c r="DL118" s="961" t="s">
        <v>463</v>
      </c>
      <c r="DM118" s="959"/>
      <c r="DN118" s="959"/>
      <c r="DO118" s="959"/>
      <c r="DP118" s="960"/>
      <c r="DQ118" s="961" t="s">
        <v>240</v>
      </c>
      <c r="DR118" s="959"/>
      <c r="DS118" s="959"/>
      <c r="DT118" s="959"/>
      <c r="DU118" s="960"/>
      <c r="DV118" s="962" t="s">
        <v>444</v>
      </c>
      <c r="DW118" s="963"/>
      <c r="DX118" s="963"/>
      <c r="DY118" s="963"/>
      <c r="DZ118" s="964"/>
    </row>
    <row r="119" spans="1:130" s="230" customFormat="1" ht="26.25" customHeight="1" x14ac:dyDescent="0.2">
      <c r="A119" s="1056"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52688</v>
      </c>
      <c r="AB119" s="900"/>
      <c r="AC119" s="900"/>
      <c r="AD119" s="900"/>
      <c r="AE119" s="901"/>
      <c r="AF119" s="902">
        <v>52688</v>
      </c>
      <c r="AG119" s="900"/>
      <c r="AH119" s="900"/>
      <c r="AI119" s="900"/>
      <c r="AJ119" s="901"/>
      <c r="AK119" s="902">
        <v>52688</v>
      </c>
      <c r="AL119" s="900"/>
      <c r="AM119" s="900"/>
      <c r="AN119" s="900"/>
      <c r="AO119" s="901"/>
      <c r="AP119" s="903">
        <v>0.3</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477</v>
      </c>
      <c r="BP119" s="1005"/>
      <c r="BQ119" s="999">
        <v>38212510</v>
      </c>
      <c r="BR119" s="1000"/>
      <c r="BS119" s="1000"/>
      <c r="BT119" s="1000"/>
      <c r="BU119" s="1000"/>
      <c r="BV119" s="1000">
        <v>39080711</v>
      </c>
      <c r="BW119" s="1000"/>
      <c r="BX119" s="1000"/>
      <c r="BY119" s="1000"/>
      <c r="BZ119" s="1000"/>
      <c r="CA119" s="1000">
        <v>38120233</v>
      </c>
      <c r="CB119" s="1000"/>
      <c r="CC119" s="1000"/>
      <c r="CD119" s="1000"/>
      <c r="CE119" s="1000"/>
      <c r="CF119" s="1001"/>
      <c r="CG119" s="1002"/>
      <c r="CH119" s="1002"/>
      <c r="CI119" s="1002"/>
      <c r="CJ119" s="1003"/>
      <c r="CK119" s="950"/>
      <c r="CL119" s="951"/>
      <c r="CM119" s="973" t="s">
        <v>478</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38492</v>
      </c>
      <c r="DH119" s="986"/>
      <c r="DI119" s="986"/>
      <c r="DJ119" s="986"/>
      <c r="DK119" s="987"/>
      <c r="DL119" s="985">
        <v>29503</v>
      </c>
      <c r="DM119" s="986"/>
      <c r="DN119" s="986"/>
      <c r="DO119" s="986"/>
      <c r="DP119" s="987"/>
      <c r="DQ119" s="985">
        <v>22860</v>
      </c>
      <c r="DR119" s="986"/>
      <c r="DS119" s="986"/>
      <c r="DT119" s="986"/>
      <c r="DU119" s="987"/>
      <c r="DV119" s="988">
        <v>0.1</v>
      </c>
      <c r="DW119" s="989"/>
      <c r="DX119" s="989"/>
      <c r="DY119" s="989"/>
      <c r="DZ119" s="990"/>
    </row>
    <row r="120" spans="1:130" s="230" customFormat="1" ht="26.25" customHeight="1" x14ac:dyDescent="0.2">
      <c r="A120" s="1057"/>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446</v>
      </c>
      <c r="AB120" s="959"/>
      <c r="AC120" s="959"/>
      <c r="AD120" s="959"/>
      <c r="AE120" s="960"/>
      <c r="AF120" s="961" t="s">
        <v>446</v>
      </c>
      <c r="AG120" s="959"/>
      <c r="AH120" s="959"/>
      <c r="AI120" s="959"/>
      <c r="AJ120" s="960"/>
      <c r="AK120" s="961" t="s">
        <v>444</v>
      </c>
      <c r="AL120" s="959"/>
      <c r="AM120" s="959"/>
      <c r="AN120" s="959"/>
      <c r="AO120" s="960"/>
      <c r="AP120" s="962" t="s">
        <v>444</v>
      </c>
      <c r="AQ120" s="963"/>
      <c r="AR120" s="963"/>
      <c r="AS120" s="963"/>
      <c r="AT120" s="964"/>
      <c r="AU120" s="991" t="s">
        <v>479</v>
      </c>
      <c r="AV120" s="992"/>
      <c r="AW120" s="992"/>
      <c r="AX120" s="992"/>
      <c r="AY120" s="993"/>
      <c r="AZ120" s="929" t="s">
        <v>480</v>
      </c>
      <c r="BA120" s="897"/>
      <c r="BB120" s="897"/>
      <c r="BC120" s="897"/>
      <c r="BD120" s="897"/>
      <c r="BE120" s="897"/>
      <c r="BF120" s="897"/>
      <c r="BG120" s="897"/>
      <c r="BH120" s="897"/>
      <c r="BI120" s="897"/>
      <c r="BJ120" s="897"/>
      <c r="BK120" s="897"/>
      <c r="BL120" s="897"/>
      <c r="BM120" s="897"/>
      <c r="BN120" s="897"/>
      <c r="BO120" s="897"/>
      <c r="BP120" s="898"/>
      <c r="BQ120" s="930">
        <v>16444955</v>
      </c>
      <c r="BR120" s="931"/>
      <c r="BS120" s="931"/>
      <c r="BT120" s="931"/>
      <c r="BU120" s="931"/>
      <c r="BV120" s="931">
        <v>18000437</v>
      </c>
      <c r="BW120" s="931"/>
      <c r="BX120" s="931"/>
      <c r="BY120" s="931"/>
      <c r="BZ120" s="931"/>
      <c r="CA120" s="931">
        <v>16498665</v>
      </c>
      <c r="CB120" s="931"/>
      <c r="CC120" s="931"/>
      <c r="CD120" s="931"/>
      <c r="CE120" s="931"/>
      <c r="CF120" s="944">
        <v>93.2</v>
      </c>
      <c r="CG120" s="945"/>
      <c r="CH120" s="945"/>
      <c r="CI120" s="945"/>
      <c r="CJ120" s="945"/>
      <c r="CK120" s="1006" t="s">
        <v>481</v>
      </c>
      <c r="CL120" s="1007"/>
      <c r="CM120" s="1007"/>
      <c r="CN120" s="1007"/>
      <c r="CO120" s="1008"/>
      <c r="CP120" s="1014" t="s">
        <v>482</v>
      </c>
      <c r="CQ120" s="1015"/>
      <c r="CR120" s="1015"/>
      <c r="CS120" s="1015"/>
      <c r="CT120" s="1015"/>
      <c r="CU120" s="1015"/>
      <c r="CV120" s="1015"/>
      <c r="CW120" s="1015"/>
      <c r="CX120" s="1015"/>
      <c r="CY120" s="1015"/>
      <c r="CZ120" s="1015"/>
      <c r="DA120" s="1015"/>
      <c r="DB120" s="1015"/>
      <c r="DC120" s="1015"/>
      <c r="DD120" s="1015"/>
      <c r="DE120" s="1015"/>
      <c r="DF120" s="1016"/>
      <c r="DG120" s="930">
        <v>15621228</v>
      </c>
      <c r="DH120" s="931"/>
      <c r="DI120" s="931"/>
      <c r="DJ120" s="931"/>
      <c r="DK120" s="931"/>
      <c r="DL120" s="931">
        <v>14643759</v>
      </c>
      <c r="DM120" s="931"/>
      <c r="DN120" s="931"/>
      <c r="DO120" s="931"/>
      <c r="DP120" s="931"/>
      <c r="DQ120" s="931">
        <v>13117969</v>
      </c>
      <c r="DR120" s="931"/>
      <c r="DS120" s="931"/>
      <c r="DT120" s="931"/>
      <c r="DU120" s="931"/>
      <c r="DV120" s="932">
        <v>74.099999999999994</v>
      </c>
      <c r="DW120" s="932"/>
      <c r="DX120" s="932"/>
      <c r="DY120" s="932"/>
      <c r="DZ120" s="933"/>
    </row>
    <row r="121" spans="1:130" s="230" customFormat="1" ht="26.25" customHeight="1" x14ac:dyDescent="0.2">
      <c r="A121" s="1057"/>
      <c r="B121" s="949"/>
      <c r="C121" s="974" t="s">
        <v>483</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446</v>
      </c>
      <c r="AB121" s="959"/>
      <c r="AC121" s="959"/>
      <c r="AD121" s="959"/>
      <c r="AE121" s="960"/>
      <c r="AF121" s="961" t="s">
        <v>460</v>
      </c>
      <c r="AG121" s="959"/>
      <c r="AH121" s="959"/>
      <c r="AI121" s="959"/>
      <c r="AJ121" s="960"/>
      <c r="AK121" s="961" t="s">
        <v>444</v>
      </c>
      <c r="AL121" s="959"/>
      <c r="AM121" s="959"/>
      <c r="AN121" s="959"/>
      <c r="AO121" s="960"/>
      <c r="AP121" s="962" t="s">
        <v>458</v>
      </c>
      <c r="AQ121" s="963"/>
      <c r="AR121" s="963"/>
      <c r="AS121" s="963"/>
      <c r="AT121" s="964"/>
      <c r="AU121" s="994"/>
      <c r="AV121" s="995"/>
      <c r="AW121" s="995"/>
      <c r="AX121" s="995"/>
      <c r="AY121" s="996"/>
      <c r="AZ121" s="922" t="s">
        <v>484</v>
      </c>
      <c r="BA121" s="923"/>
      <c r="BB121" s="923"/>
      <c r="BC121" s="923"/>
      <c r="BD121" s="923"/>
      <c r="BE121" s="923"/>
      <c r="BF121" s="923"/>
      <c r="BG121" s="923"/>
      <c r="BH121" s="923"/>
      <c r="BI121" s="923"/>
      <c r="BJ121" s="923"/>
      <c r="BK121" s="923"/>
      <c r="BL121" s="923"/>
      <c r="BM121" s="923"/>
      <c r="BN121" s="923"/>
      <c r="BO121" s="923"/>
      <c r="BP121" s="924"/>
      <c r="BQ121" s="925">
        <v>13803958</v>
      </c>
      <c r="BR121" s="926"/>
      <c r="BS121" s="926"/>
      <c r="BT121" s="926"/>
      <c r="BU121" s="926"/>
      <c r="BV121" s="926">
        <v>12028466</v>
      </c>
      <c r="BW121" s="926"/>
      <c r="BX121" s="926"/>
      <c r="BY121" s="926"/>
      <c r="BZ121" s="926"/>
      <c r="CA121" s="926">
        <v>8909596</v>
      </c>
      <c r="CB121" s="926"/>
      <c r="CC121" s="926"/>
      <c r="CD121" s="926"/>
      <c r="CE121" s="926"/>
      <c r="CF121" s="920">
        <v>50.3</v>
      </c>
      <c r="CG121" s="921"/>
      <c r="CH121" s="921"/>
      <c r="CI121" s="921"/>
      <c r="CJ121" s="921"/>
      <c r="CK121" s="1009"/>
      <c r="CL121" s="1010"/>
      <c r="CM121" s="1010"/>
      <c r="CN121" s="1010"/>
      <c r="CO121" s="1011"/>
      <c r="CP121" s="1019" t="s">
        <v>485</v>
      </c>
      <c r="CQ121" s="1020"/>
      <c r="CR121" s="1020"/>
      <c r="CS121" s="1020"/>
      <c r="CT121" s="1020"/>
      <c r="CU121" s="1020"/>
      <c r="CV121" s="1020"/>
      <c r="CW121" s="1020"/>
      <c r="CX121" s="1020"/>
      <c r="CY121" s="1020"/>
      <c r="CZ121" s="1020"/>
      <c r="DA121" s="1020"/>
      <c r="DB121" s="1020"/>
      <c r="DC121" s="1020"/>
      <c r="DD121" s="1020"/>
      <c r="DE121" s="1020"/>
      <c r="DF121" s="1021"/>
      <c r="DG121" s="925" t="s">
        <v>240</v>
      </c>
      <c r="DH121" s="926"/>
      <c r="DI121" s="926"/>
      <c r="DJ121" s="926"/>
      <c r="DK121" s="926"/>
      <c r="DL121" s="926" t="s">
        <v>466</v>
      </c>
      <c r="DM121" s="926"/>
      <c r="DN121" s="926"/>
      <c r="DO121" s="926"/>
      <c r="DP121" s="926"/>
      <c r="DQ121" s="926" t="s">
        <v>446</v>
      </c>
      <c r="DR121" s="926"/>
      <c r="DS121" s="926"/>
      <c r="DT121" s="926"/>
      <c r="DU121" s="926"/>
      <c r="DV121" s="927" t="s">
        <v>446</v>
      </c>
      <c r="DW121" s="927"/>
      <c r="DX121" s="927"/>
      <c r="DY121" s="927"/>
      <c r="DZ121" s="928"/>
    </row>
    <row r="122" spans="1:130" s="230" customFormat="1" ht="26.25" customHeight="1" x14ac:dyDescent="0.2">
      <c r="A122" s="1057"/>
      <c r="B122" s="949"/>
      <c r="C122" s="922" t="s">
        <v>462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240</v>
      </c>
      <c r="AB122" s="959"/>
      <c r="AC122" s="959"/>
      <c r="AD122" s="959"/>
      <c r="AE122" s="960"/>
      <c r="AF122" s="961" t="s">
        <v>446</v>
      </c>
      <c r="AG122" s="959"/>
      <c r="AH122" s="959"/>
      <c r="AI122" s="959"/>
      <c r="AJ122" s="960"/>
      <c r="AK122" s="961" t="s">
        <v>463</v>
      </c>
      <c r="AL122" s="959"/>
      <c r="AM122" s="959"/>
      <c r="AN122" s="959"/>
      <c r="AO122" s="960"/>
      <c r="AP122" s="962" t="s">
        <v>446</v>
      </c>
      <c r="AQ122" s="963"/>
      <c r="AR122" s="963"/>
      <c r="AS122" s="963"/>
      <c r="AT122" s="964"/>
      <c r="AU122" s="994"/>
      <c r="AV122" s="995"/>
      <c r="AW122" s="995"/>
      <c r="AX122" s="995"/>
      <c r="AY122" s="996"/>
      <c r="AZ122" s="973" t="s">
        <v>486</v>
      </c>
      <c r="BA122" s="965"/>
      <c r="BB122" s="965"/>
      <c r="BC122" s="965"/>
      <c r="BD122" s="965"/>
      <c r="BE122" s="965"/>
      <c r="BF122" s="965"/>
      <c r="BG122" s="965"/>
      <c r="BH122" s="965"/>
      <c r="BI122" s="965"/>
      <c r="BJ122" s="965"/>
      <c r="BK122" s="965"/>
      <c r="BL122" s="965"/>
      <c r="BM122" s="965"/>
      <c r="BN122" s="965"/>
      <c r="BO122" s="965"/>
      <c r="BP122" s="966"/>
      <c r="BQ122" s="999">
        <v>25575467</v>
      </c>
      <c r="BR122" s="1000"/>
      <c r="BS122" s="1000"/>
      <c r="BT122" s="1000"/>
      <c r="BU122" s="1000"/>
      <c r="BV122" s="1000">
        <v>25382966</v>
      </c>
      <c r="BW122" s="1000"/>
      <c r="BX122" s="1000"/>
      <c r="BY122" s="1000"/>
      <c r="BZ122" s="1000"/>
      <c r="CA122" s="1000">
        <v>24213403</v>
      </c>
      <c r="CB122" s="1000"/>
      <c r="CC122" s="1000"/>
      <c r="CD122" s="1000"/>
      <c r="CE122" s="1000"/>
      <c r="CF122" s="1017">
        <v>136.80000000000001</v>
      </c>
      <c r="CG122" s="1018"/>
      <c r="CH122" s="1018"/>
      <c r="CI122" s="1018"/>
      <c r="CJ122" s="1018"/>
      <c r="CK122" s="1009"/>
      <c r="CL122" s="1010"/>
      <c r="CM122" s="1010"/>
      <c r="CN122" s="1010"/>
      <c r="CO122" s="1011"/>
      <c r="CP122" s="1019" t="s">
        <v>487</v>
      </c>
      <c r="CQ122" s="1020"/>
      <c r="CR122" s="1020"/>
      <c r="CS122" s="1020"/>
      <c r="CT122" s="1020"/>
      <c r="CU122" s="1020"/>
      <c r="CV122" s="1020"/>
      <c r="CW122" s="1020"/>
      <c r="CX122" s="1020"/>
      <c r="CY122" s="1020"/>
      <c r="CZ122" s="1020"/>
      <c r="DA122" s="1020"/>
      <c r="DB122" s="1020"/>
      <c r="DC122" s="1020"/>
      <c r="DD122" s="1020"/>
      <c r="DE122" s="1020"/>
      <c r="DF122" s="1021"/>
      <c r="DG122" s="925" t="s">
        <v>446</v>
      </c>
      <c r="DH122" s="926"/>
      <c r="DI122" s="926"/>
      <c r="DJ122" s="926"/>
      <c r="DK122" s="926"/>
      <c r="DL122" s="926" t="s">
        <v>475</v>
      </c>
      <c r="DM122" s="926"/>
      <c r="DN122" s="926"/>
      <c r="DO122" s="926"/>
      <c r="DP122" s="926"/>
      <c r="DQ122" s="926" t="s">
        <v>240</v>
      </c>
      <c r="DR122" s="926"/>
      <c r="DS122" s="926"/>
      <c r="DT122" s="926"/>
      <c r="DU122" s="926"/>
      <c r="DV122" s="927" t="s">
        <v>451</v>
      </c>
      <c r="DW122" s="927"/>
      <c r="DX122" s="927"/>
      <c r="DY122" s="927"/>
      <c r="DZ122" s="928"/>
    </row>
    <row r="123" spans="1:130" s="230" customFormat="1" ht="26.25" customHeight="1" x14ac:dyDescent="0.2">
      <c r="A123" s="1057"/>
      <c r="B123" s="949"/>
      <c r="C123" s="922" t="s">
        <v>470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446</v>
      </c>
      <c r="AB123" s="959"/>
      <c r="AC123" s="959"/>
      <c r="AD123" s="959"/>
      <c r="AE123" s="960"/>
      <c r="AF123" s="961" t="s">
        <v>240</v>
      </c>
      <c r="AG123" s="959"/>
      <c r="AH123" s="959"/>
      <c r="AI123" s="959"/>
      <c r="AJ123" s="960"/>
      <c r="AK123" s="961" t="s">
        <v>475</v>
      </c>
      <c r="AL123" s="959"/>
      <c r="AM123" s="959"/>
      <c r="AN123" s="959"/>
      <c r="AO123" s="960"/>
      <c r="AP123" s="962" t="s">
        <v>240</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488</v>
      </c>
      <c r="BP123" s="1005"/>
      <c r="BQ123" s="1063">
        <v>55824380</v>
      </c>
      <c r="BR123" s="1064"/>
      <c r="BS123" s="1064"/>
      <c r="BT123" s="1064"/>
      <c r="BU123" s="1064"/>
      <c r="BV123" s="1064">
        <v>55411869</v>
      </c>
      <c r="BW123" s="1064"/>
      <c r="BX123" s="1064"/>
      <c r="BY123" s="1064"/>
      <c r="BZ123" s="1064"/>
      <c r="CA123" s="1064">
        <v>49621664</v>
      </c>
      <c r="CB123" s="1064"/>
      <c r="CC123" s="1064"/>
      <c r="CD123" s="1064"/>
      <c r="CE123" s="1064"/>
      <c r="CF123" s="1001"/>
      <c r="CG123" s="1002"/>
      <c r="CH123" s="1002"/>
      <c r="CI123" s="1002"/>
      <c r="CJ123" s="1003"/>
      <c r="CK123" s="1009"/>
      <c r="CL123" s="1010"/>
      <c r="CM123" s="1010"/>
      <c r="CN123" s="1010"/>
      <c r="CO123" s="1011"/>
      <c r="CP123" s="1019" t="s">
        <v>489</v>
      </c>
      <c r="CQ123" s="1020"/>
      <c r="CR123" s="1020"/>
      <c r="CS123" s="1020"/>
      <c r="CT123" s="1020"/>
      <c r="CU123" s="1020"/>
      <c r="CV123" s="1020"/>
      <c r="CW123" s="1020"/>
      <c r="CX123" s="1020"/>
      <c r="CY123" s="1020"/>
      <c r="CZ123" s="1020"/>
      <c r="DA123" s="1020"/>
      <c r="DB123" s="1020"/>
      <c r="DC123" s="1020"/>
      <c r="DD123" s="1020"/>
      <c r="DE123" s="1020"/>
      <c r="DF123" s="1021"/>
      <c r="DG123" s="958" t="s">
        <v>240</v>
      </c>
      <c r="DH123" s="959"/>
      <c r="DI123" s="959"/>
      <c r="DJ123" s="959"/>
      <c r="DK123" s="960"/>
      <c r="DL123" s="961" t="s">
        <v>446</v>
      </c>
      <c r="DM123" s="959"/>
      <c r="DN123" s="959"/>
      <c r="DO123" s="959"/>
      <c r="DP123" s="960"/>
      <c r="DQ123" s="961" t="s">
        <v>460</v>
      </c>
      <c r="DR123" s="959"/>
      <c r="DS123" s="959"/>
      <c r="DT123" s="959"/>
      <c r="DU123" s="960"/>
      <c r="DV123" s="962" t="s">
        <v>460</v>
      </c>
      <c r="DW123" s="963"/>
      <c r="DX123" s="963"/>
      <c r="DY123" s="963"/>
      <c r="DZ123" s="964"/>
    </row>
    <row r="124" spans="1:130" s="230" customFormat="1" ht="26.25" customHeight="1" thickBot="1" x14ac:dyDescent="0.25">
      <c r="A124" s="1057"/>
      <c r="B124" s="949"/>
      <c r="C124" s="922" t="s">
        <v>473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444</v>
      </c>
      <c r="AB124" s="959"/>
      <c r="AC124" s="959"/>
      <c r="AD124" s="959"/>
      <c r="AE124" s="960"/>
      <c r="AF124" s="961" t="s">
        <v>444</v>
      </c>
      <c r="AG124" s="959"/>
      <c r="AH124" s="959"/>
      <c r="AI124" s="959"/>
      <c r="AJ124" s="960"/>
      <c r="AK124" s="961" t="s">
        <v>460</v>
      </c>
      <c r="AL124" s="959"/>
      <c r="AM124" s="959"/>
      <c r="AN124" s="959"/>
      <c r="AO124" s="960"/>
      <c r="AP124" s="962" t="s">
        <v>452</v>
      </c>
      <c r="AQ124" s="963"/>
      <c r="AR124" s="963"/>
      <c r="AS124" s="963"/>
      <c r="AT124" s="964"/>
      <c r="AU124" s="1059" t="s">
        <v>490</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446</v>
      </c>
      <c r="BR124" s="1027"/>
      <c r="BS124" s="1027"/>
      <c r="BT124" s="1027"/>
      <c r="BU124" s="1027"/>
      <c r="BV124" s="1027" t="s">
        <v>444</v>
      </c>
      <c r="BW124" s="1027"/>
      <c r="BX124" s="1027"/>
      <c r="BY124" s="1027"/>
      <c r="BZ124" s="1027"/>
      <c r="CA124" s="1027" t="s">
        <v>446</v>
      </c>
      <c r="CB124" s="1027"/>
      <c r="CC124" s="1027"/>
      <c r="CD124" s="1027"/>
      <c r="CE124" s="1027"/>
      <c r="CF124" s="1028"/>
      <c r="CG124" s="1029"/>
      <c r="CH124" s="1029"/>
      <c r="CI124" s="1029"/>
      <c r="CJ124" s="1030"/>
      <c r="CK124" s="1012"/>
      <c r="CL124" s="1012"/>
      <c r="CM124" s="1012"/>
      <c r="CN124" s="1012"/>
      <c r="CO124" s="1013"/>
      <c r="CP124" s="1019" t="s">
        <v>491</v>
      </c>
      <c r="CQ124" s="1020"/>
      <c r="CR124" s="1020"/>
      <c r="CS124" s="1020"/>
      <c r="CT124" s="1020"/>
      <c r="CU124" s="1020"/>
      <c r="CV124" s="1020"/>
      <c r="CW124" s="1020"/>
      <c r="CX124" s="1020"/>
      <c r="CY124" s="1020"/>
      <c r="CZ124" s="1020"/>
      <c r="DA124" s="1020"/>
      <c r="DB124" s="1020"/>
      <c r="DC124" s="1020"/>
      <c r="DD124" s="1020"/>
      <c r="DE124" s="1020"/>
      <c r="DF124" s="1021"/>
      <c r="DG124" s="1004">
        <v>3980</v>
      </c>
      <c r="DH124" s="986"/>
      <c r="DI124" s="986"/>
      <c r="DJ124" s="986"/>
      <c r="DK124" s="987"/>
      <c r="DL124" s="985" t="s">
        <v>446</v>
      </c>
      <c r="DM124" s="986"/>
      <c r="DN124" s="986"/>
      <c r="DO124" s="986"/>
      <c r="DP124" s="987"/>
      <c r="DQ124" s="985" t="s">
        <v>475</v>
      </c>
      <c r="DR124" s="986"/>
      <c r="DS124" s="986"/>
      <c r="DT124" s="986"/>
      <c r="DU124" s="987"/>
      <c r="DV124" s="988" t="s">
        <v>446</v>
      </c>
      <c r="DW124" s="989"/>
      <c r="DX124" s="989"/>
      <c r="DY124" s="989"/>
      <c r="DZ124" s="990"/>
    </row>
    <row r="125" spans="1:130" s="230" customFormat="1" ht="26.25" customHeight="1" x14ac:dyDescent="0.2">
      <c r="A125" s="1057"/>
      <c r="B125" s="949"/>
      <c r="C125" s="922" t="s">
        <v>476</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460</v>
      </c>
      <c r="AB125" s="959"/>
      <c r="AC125" s="959"/>
      <c r="AD125" s="959"/>
      <c r="AE125" s="960"/>
      <c r="AF125" s="961" t="s">
        <v>460</v>
      </c>
      <c r="AG125" s="959"/>
      <c r="AH125" s="959"/>
      <c r="AI125" s="959"/>
      <c r="AJ125" s="960"/>
      <c r="AK125" s="961" t="s">
        <v>460</v>
      </c>
      <c r="AL125" s="959"/>
      <c r="AM125" s="959"/>
      <c r="AN125" s="959"/>
      <c r="AO125" s="960"/>
      <c r="AP125" s="962" t="s">
        <v>240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492</v>
      </c>
      <c r="CL125" s="1007"/>
      <c r="CM125" s="1007"/>
      <c r="CN125" s="1007"/>
      <c r="CO125" s="1008"/>
      <c r="CP125" s="929" t="s">
        <v>493</v>
      </c>
      <c r="CQ125" s="897"/>
      <c r="CR125" s="897"/>
      <c r="CS125" s="897"/>
      <c r="CT125" s="897"/>
      <c r="CU125" s="897"/>
      <c r="CV125" s="897"/>
      <c r="CW125" s="897"/>
      <c r="CX125" s="897"/>
      <c r="CY125" s="897"/>
      <c r="CZ125" s="897"/>
      <c r="DA125" s="897"/>
      <c r="DB125" s="897"/>
      <c r="DC125" s="897"/>
      <c r="DD125" s="897"/>
      <c r="DE125" s="897"/>
      <c r="DF125" s="898"/>
      <c r="DG125" s="930" t="s">
        <v>460</v>
      </c>
      <c r="DH125" s="931"/>
      <c r="DI125" s="931"/>
      <c r="DJ125" s="931"/>
      <c r="DK125" s="931"/>
      <c r="DL125" s="931" t="s">
        <v>460</v>
      </c>
      <c r="DM125" s="931"/>
      <c r="DN125" s="931"/>
      <c r="DO125" s="931"/>
      <c r="DP125" s="931"/>
      <c r="DQ125" s="931" t="s">
        <v>460</v>
      </c>
      <c r="DR125" s="931"/>
      <c r="DS125" s="931"/>
      <c r="DT125" s="931"/>
      <c r="DU125" s="931"/>
      <c r="DV125" s="932" t="s">
        <v>460</v>
      </c>
      <c r="DW125" s="932"/>
      <c r="DX125" s="932"/>
      <c r="DY125" s="932"/>
      <c r="DZ125" s="933"/>
    </row>
    <row r="126" spans="1:130" s="230" customFormat="1" ht="26.25" customHeight="1" thickBot="1" x14ac:dyDescent="0.25">
      <c r="A126" s="1057"/>
      <c r="B126" s="949"/>
      <c r="C126" s="922" t="s">
        <v>478</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6879</v>
      </c>
      <c r="AB126" s="959"/>
      <c r="AC126" s="959"/>
      <c r="AD126" s="959"/>
      <c r="AE126" s="960"/>
      <c r="AF126" s="961">
        <v>6624</v>
      </c>
      <c r="AG126" s="959"/>
      <c r="AH126" s="959"/>
      <c r="AI126" s="959"/>
      <c r="AJ126" s="960"/>
      <c r="AK126" s="961">
        <v>6291</v>
      </c>
      <c r="AL126" s="959"/>
      <c r="AM126" s="959"/>
      <c r="AN126" s="959"/>
      <c r="AO126" s="960"/>
      <c r="AP126" s="962">
        <v>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494</v>
      </c>
      <c r="CQ126" s="923"/>
      <c r="CR126" s="923"/>
      <c r="CS126" s="923"/>
      <c r="CT126" s="923"/>
      <c r="CU126" s="923"/>
      <c r="CV126" s="923"/>
      <c r="CW126" s="923"/>
      <c r="CX126" s="923"/>
      <c r="CY126" s="923"/>
      <c r="CZ126" s="923"/>
      <c r="DA126" s="923"/>
      <c r="DB126" s="923"/>
      <c r="DC126" s="923"/>
      <c r="DD126" s="923"/>
      <c r="DE126" s="923"/>
      <c r="DF126" s="924"/>
      <c r="DG126" s="925" t="s">
        <v>446</v>
      </c>
      <c r="DH126" s="926"/>
      <c r="DI126" s="926"/>
      <c r="DJ126" s="926"/>
      <c r="DK126" s="926"/>
      <c r="DL126" s="926" t="s">
        <v>475</v>
      </c>
      <c r="DM126" s="926"/>
      <c r="DN126" s="926"/>
      <c r="DO126" s="926"/>
      <c r="DP126" s="926"/>
      <c r="DQ126" s="926" t="s">
        <v>240</v>
      </c>
      <c r="DR126" s="926"/>
      <c r="DS126" s="926"/>
      <c r="DT126" s="926"/>
      <c r="DU126" s="926"/>
      <c r="DV126" s="927" t="s">
        <v>446</v>
      </c>
      <c r="DW126" s="927"/>
      <c r="DX126" s="927"/>
      <c r="DY126" s="927"/>
      <c r="DZ126" s="928"/>
    </row>
    <row r="127" spans="1:130" s="230" customFormat="1" ht="26.25" customHeight="1" x14ac:dyDescent="0.2">
      <c r="A127" s="1058"/>
      <c r="B127" s="951"/>
      <c r="C127" s="973" t="s">
        <v>495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763</v>
      </c>
      <c r="AB127" s="959"/>
      <c r="AC127" s="959"/>
      <c r="AD127" s="959"/>
      <c r="AE127" s="960"/>
      <c r="AF127" s="961">
        <v>620</v>
      </c>
      <c r="AG127" s="959"/>
      <c r="AH127" s="959"/>
      <c r="AI127" s="959"/>
      <c r="AJ127" s="960"/>
      <c r="AK127" s="961">
        <v>483</v>
      </c>
      <c r="AL127" s="959"/>
      <c r="AM127" s="959"/>
      <c r="AN127" s="959"/>
      <c r="AO127" s="960"/>
      <c r="AP127" s="962">
        <v>0</v>
      </c>
      <c r="AQ127" s="963"/>
      <c r="AR127" s="963"/>
      <c r="AS127" s="963"/>
      <c r="AT127" s="964"/>
      <c r="AU127" s="232"/>
      <c r="AV127" s="232"/>
      <c r="AW127" s="232"/>
      <c r="AX127" s="1031" t="s">
        <v>496</v>
      </c>
      <c r="AY127" s="1032"/>
      <c r="AZ127" s="1032"/>
      <c r="BA127" s="1032"/>
      <c r="BB127" s="1032"/>
      <c r="BC127" s="1032"/>
      <c r="BD127" s="1032"/>
      <c r="BE127" s="1033"/>
      <c r="BF127" s="1034" t="s">
        <v>497</v>
      </c>
      <c r="BG127" s="1032"/>
      <c r="BH127" s="1032"/>
      <c r="BI127" s="1032"/>
      <c r="BJ127" s="1032"/>
      <c r="BK127" s="1032"/>
      <c r="BL127" s="1033"/>
      <c r="BM127" s="1034" t="s">
        <v>498</v>
      </c>
      <c r="BN127" s="1032"/>
      <c r="BO127" s="1032"/>
      <c r="BP127" s="1032"/>
      <c r="BQ127" s="1032"/>
      <c r="BR127" s="1032"/>
      <c r="BS127" s="1033"/>
      <c r="BT127" s="1034" t="s">
        <v>499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500</v>
      </c>
      <c r="CQ127" s="923"/>
      <c r="CR127" s="923"/>
      <c r="CS127" s="923"/>
      <c r="CT127" s="923"/>
      <c r="CU127" s="923"/>
      <c r="CV127" s="923"/>
      <c r="CW127" s="923"/>
      <c r="CX127" s="923"/>
      <c r="CY127" s="923"/>
      <c r="CZ127" s="923"/>
      <c r="DA127" s="923"/>
      <c r="DB127" s="923"/>
      <c r="DC127" s="923"/>
      <c r="DD127" s="923"/>
      <c r="DE127" s="923"/>
      <c r="DF127" s="924"/>
      <c r="DG127" s="925" t="s">
        <v>452</v>
      </c>
      <c r="DH127" s="926"/>
      <c r="DI127" s="926"/>
      <c r="DJ127" s="926"/>
      <c r="DK127" s="926"/>
      <c r="DL127" s="926" t="s">
        <v>446</v>
      </c>
      <c r="DM127" s="926"/>
      <c r="DN127" s="926"/>
      <c r="DO127" s="926"/>
      <c r="DP127" s="926"/>
      <c r="DQ127" s="926" t="s">
        <v>466</v>
      </c>
      <c r="DR127" s="926"/>
      <c r="DS127" s="926"/>
      <c r="DT127" s="926"/>
      <c r="DU127" s="926"/>
      <c r="DV127" s="927" t="s">
        <v>446</v>
      </c>
      <c r="DW127" s="927"/>
      <c r="DX127" s="927"/>
      <c r="DY127" s="927"/>
      <c r="DZ127" s="928"/>
    </row>
    <row r="128" spans="1:130" s="230" customFormat="1" ht="26.25" customHeight="1" thickBot="1" x14ac:dyDescent="0.25">
      <c r="A128" s="1041" t="s">
        <v>501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502</v>
      </c>
      <c r="X128" s="1043"/>
      <c r="Y128" s="1043"/>
      <c r="Z128" s="1044"/>
      <c r="AA128" s="1045">
        <v>1431910</v>
      </c>
      <c r="AB128" s="1046"/>
      <c r="AC128" s="1046"/>
      <c r="AD128" s="1046"/>
      <c r="AE128" s="1047"/>
      <c r="AF128" s="1048">
        <v>1308643</v>
      </c>
      <c r="AG128" s="1046"/>
      <c r="AH128" s="1046"/>
      <c r="AI128" s="1046"/>
      <c r="AJ128" s="1047"/>
      <c r="AK128" s="1048">
        <v>1152800</v>
      </c>
      <c r="AL128" s="1046"/>
      <c r="AM128" s="1046"/>
      <c r="AN128" s="1046"/>
      <c r="AO128" s="1047"/>
      <c r="AP128" s="1049"/>
      <c r="AQ128" s="1050"/>
      <c r="AR128" s="1050"/>
      <c r="AS128" s="1050"/>
      <c r="AT128" s="1051"/>
      <c r="AU128" s="232"/>
      <c r="AV128" s="232"/>
      <c r="AW128" s="232"/>
      <c r="AX128" s="896" t="s">
        <v>503</v>
      </c>
      <c r="AY128" s="897"/>
      <c r="AZ128" s="897"/>
      <c r="BA128" s="897"/>
      <c r="BB128" s="897"/>
      <c r="BC128" s="897"/>
      <c r="BD128" s="897"/>
      <c r="BE128" s="898"/>
      <c r="BF128" s="1052">
        <v>0.14000000000000001</v>
      </c>
      <c r="BG128" s="1053"/>
      <c r="BH128" s="1053"/>
      <c r="BI128" s="1053"/>
      <c r="BJ128" s="1053"/>
      <c r="BK128" s="1053"/>
      <c r="BL128" s="1054"/>
      <c r="BM128" s="1052">
        <v>12.47</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504</v>
      </c>
      <c r="CQ128" s="726"/>
      <c r="CR128" s="726"/>
      <c r="CS128" s="726"/>
      <c r="CT128" s="726"/>
      <c r="CU128" s="726"/>
      <c r="CV128" s="726"/>
      <c r="CW128" s="726"/>
      <c r="CX128" s="726"/>
      <c r="CY128" s="726"/>
      <c r="CZ128" s="726"/>
      <c r="DA128" s="726"/>
      <c r="DB128" s="726"/>
      <c r="DC128" s="726"/>
      <c r="DD128" s="726"/>
      <c r="DE128" s="726"/>
      <c r="DF128" s="1036"/>
      <c r="DG128" s="1037">
        <v>20034</v>
      </c>
      <c r="DH128" s="1038"/>
      <c r="DI128" s="1038"/>
      <c r="DJ128" s="1038"/>
      <c r="DK128" s="1038"/>
      <c r="DL128" s="1038" t="s">
        <v>460</v>
      </c>
      <c r="DM128" s="1038"/>
      <c r="DN128" s="1038"/>
      <c r="DO128" s="1038"/>
      <c r="DP128" s="1038"/>
      <c r="DQ128" s="1038" t="s">
        <v>460</v>
      </c>
      <c r="DR128" s="1038"/>
      <c r="DS128" s="1038"/>
      <c r="DT128" s="1038"/>
      <c r="DU128" s="1038"/>
      <c r="DV128" s="1039" t="s">
        <v>240</v>
      </c>
      <c r="DW128" s="1039"/>
      <c r="DX128" s="1039"/>
      <c r="DY128" s="1039"/>
      <c r="DZ128" s="1040"/>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505</v>
      </c>
      <c r="X129" s="1071"/>
      <c r="Y129" s="1071"/>
      <c r="Z129" s="1072"/>
      <c r="AA129" s="958">
        <v>19591389</v>
      </c>
      <c r="AB129" s="959"/>
      <c r="AC129" s="959"/>
      <c r="AD129" s="959"/>
      <c r="AE129" s="960"/>
      <c r="AF129" s="961">
        <v>20626152</v>
      </c>
      <c r="AG129" s="959"/>
      <c r="AH129" s="959"/>
      <c r="AI129" s="959"/>
      <c r="AJ129" s="960"/>
      <c r="AK129" s="961">
        <v>20244725</v>
      </c>
      <c r="AL129" s="959"/>
      <c r="AM129" s="959"/>
      <c r="AN129" s="959"/>
      <c r="AO129" s="960"/>
      <c r="AP129" s="1073"/>
      <c r="AQ129" s="1074"/>
      <c r="AR129" s="1074"/>
      <c r="AS129" s="1074"/>
      <c r="AT129" s="1075"/>
      <c r="AU129" s="233"/>
      <c r="AV129" s="233"/>
      <c r="AW129" s="233"/>
      <c r="AX129" s="1065" t="s">
        <v>506</v>
      </c>
      <c r="AY129" s="923"/>
      <c r="AZ129" s="923"/>
      <c r="BA129" s="923"/>
      <c r="BB129" s="923"/>
      <c r="BC129" s="923"/>
      <c r="BD129" s="923"/>
      <c r="BE129" s="924"/>
      <c r="BF129" s="1066" t="s">
        <v>451</v>
      </c>
      <c r="BG129" s="1067"/>
      <c r="BH129" s="1067"/>
      <c r="BI129" s="1067"/>
      <c r="BJ129" s="1067"/>
      <c r="BK129" s="1067"/>
      <c r="BL129" s="1068"/>
      <c r="BM129" s="1066">
        <v>17.47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508</v>
      </c>
      <c r="X130" s="1071"/>
      <c r="Y130" s="1071"/>
      <c r="Z130" s="1072"/>
      <c r="AA130" s="958">
        <v>2546381</v>
      </c>
      <c r="AB130" s="959"/>
      <c r="AC130" s="959"/>
      <c r="AD130" s="959"/>
      <c r="AE130" s="960"/>
      <c r="AF130" s="961">
        <v>2570312</v>
      </c>
      <c r="AG130" s="959"/>
      <c r="AH130" s="959"/>
      <c r="AI130" s="959"/>
      <c r="AJ130" s="960"/>
      <c r="AK130" s="961">
        <v>2546602</v>
      </c>
      <c r="AL130" s="959"/>
      <c r="AM130" s="959"/>
      <c r="AN130" s="959"/>
      <c r="AO130" s="960"/>
      <c r="AP130" s="1073"/>
      <c r="AQ130" s="1074"/>
      <c r="AR130" s="1074"/>
      <c r="AS130" s="1074"/>
      <c r="AT130" s="1075"/>
      <c r="AU130" s="233"/>
      <c r="AV130" s="233"/>
      <c r="AW130" s="233"/>
      <c r="AX130" s="1065" t="s">
        <v>509</v>
      </c>
      <c r="AY130" s="923"/>
      <c r="AZ130" s="923"/>
      <c r="BA130" s="923"/>
      <c r="BB130" s="923"/>
      <c r="BC130" s="923"/>
      <c r="BD130" s="923"/>
      <c r="BE130" s="924"/>
      <c r="BF130" s="1101">
        <v>-0.7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510</v>
      </c>
      <c r="X131" s="1108"/>
      <c r="Y131" s="1108"/>
      <c r="Z131" s="1109"/>
      <c r="AA131" s="1004">
        <v>17045008</v>
      </c>
      <c r="AB131" s="986"/>
      <c r="AC131" s="986"/>
      <c r="AD131" s="986"/>
      <c r="AE131" s="987"/>
      <c r="AF131" s="985">
        <v>18055840</v>
      </c>
      <c r="AG131" s="986"/>
      <c r="AH131" s="986"/>
      <c r="AI131" s="986"/>
      <c r="AJ131" s="987"/>
      <c r="AK131" s="985">
        <v>17698123</v>
      </c>
      <c r="AL131" s="986"/>
      <c r="AM131" s="986"/>
      <c r="AN131" s="986"/>
      <c r="AO131" s="987"/>
      <c r="AP131" s="1110"/>
      <c r="AQ131" s="1111"/>
      <c r="AR131" s="1111"/>
      <c r="AS131" s="1111"/>
      <c r="AT131" s="1112"/>
      <c r="AU131" s="233"/>
      <c r="AV131" s="233"/>
      <c r="AW131" s="233"/>
      <c r="AX131" s="1083" t="s">
        <v>511</v>
      </c>
      <c r="AY131" s="726"/>
      <c r="AZ131" s="726"/>
      <c r="BA131" s="726"/>
      <c r="BB131" s="726"/>
      <c r="BC131" s="726"/>
      <c r="BD131" s="726"/>
      <c r="BE131" s="1036"/>
      <c r="BF131" s="1084" t="s">
        <v>240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513</v>
      </c>
      <c r="W132" s="1094"/>
      <c r="X132" s="1094"/>
      <c r="Y132" s="1094"/>
      <c r="Z132" s="1095"/>
      <c r="AA132" s="1096">
        <v>-1.4206873499999999</v>
      </c>
      <c r="AB132" s="1097"/>
      <c r="AC132" s="1097"/>
      <c r="AD132" s="1097"/>
      <c r="AE132" s="1098"/>
      <c r="AF132" s="1099">
        <v>-0.80971585999999995</v>
      </c>
      <c r="AG132" s="1097"/>
      <c r="AH132" s="1097"/>
      <c r="AI132" s="1097"/>
      <c r="AJ132" s="1098"/>
      <c r="AK132" s="1099">
        <v>-8.0584820000000001E-2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514</v>
      </c>
      <c r="W133" s="1077"/>
      <c r="X133" s="1077"/>
      <c r="Y133" s="1077"/>
      <c r="Z133" s="1078"/>
      <c r="AA133" s="1079">
        <v>-0.7</v>
      </c>
      <c r="AB133" s="1080"/>
      <c r="AC133" s="1080"/>
      <c r="AD133" s="1080"/>
      <c r="AE133" s="1081"/>
      <c r="AF133" s="1079">
        <v>-1.3</v>
      </c>
      <c r="AG133" s="1080"/>
      <c r="AH133" s="1080"/>
      <c r="AI133" s="1080"/>
      <c r="AJ133" s="1081"/>
      <c r="AK133" s="1079">
        <v>-0.7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uFbdjCcPUXfKikRWpUdADvz7tbDE08CV/J/Bgjuz2EIFQ33qY+SZfmHh3SGHVKoJzkigRrAqz+Gggp752y03A==" saltValue="NYi3f8ZyBY4fhva3fd/W5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m78RC1CVScXwVxQDdwR09WdBdAmbqATrLW/lh10LsQ/2ZlfcLQ3Wedv3I2SCCurXDuD2SKRkpELmZnoJJgm92A==" saltValue="/qGRqlRNjCIK5vHVP3E1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UkmmXluDZeSCpyua9XiRLBmyN4k9SwKyz4rSbuGakXdWaFY5NS7OpUSundedlAYYViDhtNrLY+B0e32XRZHAMg==" saltValue="G8LWoaYdqsOq33rFUxt9q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518</v>
      </c>
      <c r="AP7" s="272"/>
      <c r="AQ7" s="273" t="s">
        <v>519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520</v>
      </c>
      <c r="AQ8" s="279" t="s">
        <v>521</v>
      </c>
      <c r="AR8" s="280" t="s">
        <v>522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523</v>
      </c>
      <c r="AL9" s="1117"/>
      <c r="AM9" s="1117"/>
      <c r="AN9" s="1118"/>
      <c r="AO9" s="281">
        <v>6228413</v>
      </c>
      <c r="AP9" s="281">
        <v>72041</v>
      </c>
      <c r="AQ9" s="282">
        <v>65316</v>
      </c>
      <c r="AR9" s="283">
        <v>10.3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524</v>
      </c>
      <c r="AL10" s="1117"/>
      <c r="AM10" s="1117"/>
      <c r="AN10" s="1118"/>
      <c r="AO10" s="284">
        <v>3369</v>
      </c>
      <c r="AP10" s="284">
        <v>39</v>
      </c>
      <c r="AQ10" s="285">
        <v>6075</v>
      </c>
      <c r="AR10" s="286">
        <v>-99.4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525</v>
      </c>
      <c r="AL11" s="1117"/>
      <c r="AM11" s="1117"/>
      <c r="AN11" s="1118"/>
      <c r="AO11" s="284">
        <v>40697</v>
      </c>
      <c r="AP11" s="284">
        <v>471</v>
      </c>
      <c r="AQ11" s="285">
        <v>1232</v>
      </c>
      <c r="AR11" s="286">
        <v>-61.8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526</v>
      </c>
      <c r="AL12" s="1117"/>
      <c r="AM12" s="1117"/>
      <c r="AN12" s="1118"/>
      <c r="AO12" s="284" t="s">
        <v>527</v>
      </c>
      <c r="AP12" s="284" t="s">
        <v>527</v>
      </c>
      <c r="AQ12" s="285">
        <v>18</v>
      </c>
      <c r="AR12" s="286" t="s">
        <v>527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528</v>
      </c>
      <c r="AL13" s="1117"/>
      <c r="AM13" s="1117"/>
      <c r="AN13" s="1118"/>
      <c r="AO13" s="284">
        <v>234993</v>
      </c>
      <c r="AP13" s="284">
        <v>2718</v>
      </c>
      <c r="AQ13" s="285">
        <v>2791</v>
      </c>
      <c r="AR13" s="286">
        <v>-2.6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529</v>
      </c>
      <c r="AL14" s="1117"/>
      <c r="AM14" s="1117"/>
      <c r="AN14" s="1118"/>
      <c r="AO14" s="284">
        <v>40938</v>
      </c>
      <c r="AP14" s="284">
        <v>474</v>
      </c>
      <c r="AQ14" s="285">
        <v>1364</v>
      </c>
      <c r="AR14" s="286">
        <v>-65.2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530</v>
      </c>
      <c r="AL15" s="1120"/>
      <c r="AM15" s="1120"/>
      <c r="AN15" s="1121"/>
      <c r="AO15" s="284">
        <v>-310515</v>
      </c>
      <c r="AP15" s="284">
        <v>-3592</v>
      </c>
      <c r="AQ15" s="285">
        <v>-4006</v>
      </c>
      <c r="AR15" s="286">
        <v>-10.3</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6237895</v>
      </c>
      <c r="AP16" s="284">
        <v>72150</v>
      </c>
      <c r="AQ16" s="285">
        <v>72790</v>
      </c>
      <c r="AR16" s="286">
        <v>-0.9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532</v>
      </c>
      <c r="AP20" s="293" t="s">
        <v>533</v>
      </c>
      <c r="AQ20" s="294" t="s">
        <v>534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535</v>
      </c>
      <c r="AL21" s="1123"/>
      <c r="AM21" s="1123"/>
      <c r="AN21" s="1124"/>
      <c r="AO21" s="297">
        <v>6.58</v>
      </c>
      <c r="AP21" s="298">
        <v>6.54</v>
      </c>
      <c r="AQ21" s="299">
        <v>0.04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536</v>
      </c>
      <c r="AL22" s="1123"/>
      <c r="AM22" s="1123"/>
      <c r="AN22" s="1124"/>
      <c r="AO22" s="302">
        <v>100.1</v>
      </c>
      <c r="AP22" s="303">
        <v>98.3</v>
      </c>
      <c r="AQ22" s="304">
        <v>1.8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518</v>
      </c>
      <c r="AP30" s="272"/>
      <c r="AQ30" s="273" t="s">
        <v>519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520</v>
      </c>
      <c r="AQ31" s="279" t="s">
        <v>521</v>
      </c>
      <c r="AR31" s="280" t="s">
        <v>522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540</v>
      </c>
      <c r="AL32" s="1131"/>
      <c r="AM32" s="1131"/>
      <c r="AN32" s="1132"/>
      <c r="AO32" s="312">
        <v>1974557</v>
      </c>
      <c r="AP32" s="312">
        <v>22839</v>
      </c>
      <c r="AQ32" s="313">
        <v>35011</v>
      </c>
      <c r="AR32" s="314">
        <v>-34.799999999999997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541</v>
      </c>
      <c r="AL33" s="1131"/>
      <c r="AM33" s="1131"/>
      <c r="AN33" s="1132"/>
      <c r="AO33" s="312" t="s">
        <v>527</v>
      </c>
      <c r="AP33" s="312" t="s">
        <v>527</v>
      </c>
      <c r="AQ33" s="313" t="s">
        <v>527</v>
      </c>
      <c r="AR33" s="314" t="s">
        <v>527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542</v>
      </c>
      <c r="AL34" s="1131"/>
      <c r="AM34" s="1131"/>
      <c r="AN34" s="1132"/>
      <c r="AO34" s="312" t="s">
        <v>527</v>
      </c>
      <c r="AP34" s="312" t="s">
        <v>527</v>
      </c>
      <c r="AQ34" s="313">
        <v>4</v>
      </c>
      <c r="AR34" s="314" t="s">
        <v>527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543</v>
      </c>
      <c r="AL35" s="1131"/>
      <c r="AM35" s="1131"/>
      <c r="AN35" s="1132"/>
      <c r="AO35" s="312">
        <v>1651121</v>
      </c>
      <c r="AP35" s="312">
        <v>19098</v>
      </c>
      <c r="AQ35" s="313">
        <v>8351</v>
      </c>
      <c r="AR35" s="314">
        <v>128.69999999999999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544</v>
      </c>
      <c r="AL36" s="1131"/>
      <c r="AM36" s="1131"/>
      <c r="AN36" s="1132"/>
      <c r="AO36" s="312" t="s">
        <v>527</v>
      </c>
      <c r="AP36" s="312" t="s">
        <v>527</v>
      </c>
      <c r="AQ36" s="313">
        <v>1645</v>
      </c>
      <c r="AR36" s="314" t="s">
        <v>527</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545</v>
      </c>
      <c r="AL37" s="1131"/>
      <c r="AM37" s="1131"/>
      <c r="AN37" s="1132"/>
      <c r="AO37" s="312">
        <v>59462</v>
      </c>
      <c r="AP37" s="312">
        <v>688</v>
      </c>
      <c r="AQ37" s="313">
        <v>1050</v>
      </c>
      <c r="AR37" s="314">
        <v>-34.5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546</v>
      </c>
      <c r="AL38" s="1134"/>
      <c r="AM38" s="1134"/>
      <c r="AN38" s="1135"/>
      <c r="AO38" s="315" t="s">
        <v>527</v>
      </c>
      <c r="AP38" s="315" t="s">
        <v>527</v>
      </c>
      <c r="AQ38" s="316">
        <v>1</v>
      </c>
      <c r="AR38" s="304" t="s">
        <v>527</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547</v>
      </c>
      <c r="AL39" s="1134"/>
      <c r="AM39" s="1134"/>
      <c r="AN39" s="1135"/>
      <c r="AO39" s="312">
        <v>-1152800</v>
      </c>
      <c r="AP39" s="312">
        <v>-13334</v>
      </c>
      <c r="AQ39" s="313">
        <v>-5851</v>
      </c>
      <c r="AR39" s="314">
        <v>127.9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548</v>
      </c>
      <c r="AL40" s="1131"/>
      <c r="AM40" s="1131"/>
      <c r="AN40" s="1132"/>
      <c r="AO40" s="312">
        <v>-2546602</v>
      </c>
      <c r="AP40" s="312">
        <v>-29455</v>
      </c>
      <c r="AQ40" s="313">
        <v>-27858</v>
      </c>
      <c r="AR40" s="314">
        <v>5.7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305</v>
      </c>
      <c r="AL41" s="1137"/>
      <c r="AM41" s="1137"/>
      <c r="AN41" s="1138"/>
      <c r="AO41" s="312">
        <v>-14262</v>
      </c>
      <c r="AP41" s="312">
        <v>-165</v>
      </c>
      <c r="AQ41" s="313">
        <v>12351</v>
      </c>
      <c r="AR41" s="314">
        <v>-101.3</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518</v>
      </c>
      <c r="AN49" s="1127" t="s">
        <v>552</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553</v>
      </c>
      <c r="AO50" s="329" t="s">
        <v>554</v>
      </c>
      <c r="AP50" s="330" t="s">
        <v>555</v>
      </c>
      <c r="AQ50" s="331" t="s">
        <v>556</v>
      </c>
      <c r="AR50" s="332" t="s">
        <v>557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558</v>
      </c>
      <c r="AL51" s="325"/>
      <c r="AM51" s="333">
        <v>1803446</v>
      </c>
      <c r="AN51" s="334">
        <v>21006</v>
      </c>
      <c r="AO51" s="335">
        <v>-18.3</v>
      </c>
      <c r="AP51" s="336">
        <v>41934</v>
      </c>
      <c r="AQ51" s="337">
        <v>-12.3</v>
      </c>
      <c r="AR51" s="338">
        <v>-6</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559</v>
      </c>
      <c r="AM52" s="341">
        <v>1154622</v>
      </c>
      <c r="AN52" s="342">
        <v>13449</v>
      </c>
      <c r="AO52" s="343">
        <v>-20.3</v>
      </c>
      <c r="AP52" s="344">
        <v>23352</v>
      </c>
      <c r="AQ52" s="345">
        <v>-9.6999999999999993</v>
      </c>
      <c r="AR52" s="346">
        <v>-10.6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560</v>
      </c>
      <c r="AL53" s="325"/>
      <c r="AM53" s="333">
        <v>2200433</v>
      </c>
      <c r="AN53" s="334">
        <v>25411</v>
      </c>
      <c r="AO53" s="335">
        <v>21</v>
      </c>
      <c r="AP53" s="336">
        <v>45588</v>
      </c>
      <c r="AQ53" s="337">
        <v>8.6999999999999993</v>
      </c>
      <c r="AR53" s="338">
        <v>12.3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559</v>
      </c>
      <c r="AM54" s="341">
        <v>1332733</v>
      </c>
      <c r="AN54" s="342">
        <v>15391</v>
      </c>
      <c r="AO54" s="343">
        <v>14.4</v>
      </c>
      <c r="AP54" s="344">
        <v>24150</v>
      </c>
      <c r="AQ54" s="345">
        <v>3.4</v>
      </c>
      <c r="AR54" s="346">
        <v>11</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561</v>
      </c>
      <c r="AL55" s="325"/>
      <c r="AM55" s="333">
        <v>3377199</v>
      </c>
      <c r="AN55" s="334">
        <v>38935</v>
      </c>
      <c r="AO55" s="335">
        <v>53.2</v>
      </c>
      <c r="AP55" s="336">
        <v>45483</v>
      </c>
      <c r="AQ55" s="337">
        <v>-0.2</v>
      </c>
      <c r="AR55" s="338">
        <v>53.4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559</v>
      </c>
      <c r="AM56" s="341">
        <v>1103004</v>
      </c>
      <c r="AN56" s="342">
        <v>12716</v>
      </c>
      <c r="AO56" s="343">
        <v>-17.399999999999999</v>
      </c>
      <c r="AP56" s="344">
        <v>24241</v>
      </c>
      <c r="AQ56" s="345">
        <v>0.4</v>
      </c>
      <c r="AR56" s="346">
        <v>-17.8</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562</v>
      </c>
      <c r="AL57" s="325"/>
      <c r="AM57" s="333">
        <v>6227888</v>
      </c>
      <c r="AN57" s="334">
        <v>71842</v>
      </c>
      <c r="AO57" s="335">
        <v>84.5</v>
      </c>
      <c r="AP57" s="336">
        <v>45945</v>
      </c>
      <c r="AQ57" s="337">
        <v>1</v>
      </c>
      <c r="AR57" s="338">
        <v>83.5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559</v>
      </c>
      <c r="AM58" s="341">
        <v>2671314</v>
      </c>
      <c r="AN58" s="342">
        <v>30815</v>
      </c>
      <c r="AO58" s="343">
        <v>142.30000000000001</v>
      </c>
      <c r="AP58" s="344">
        <v>25180</v>
      </c>
      <c r="AQ58" s="345">
        <v>3.9</v>
      </c>
      <c r="AR58" s="346">
        <v>138.4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563</v>
      </c>
      <c r="AL59" s="325"/>
      <c r="AM59" s="333">
        <v>6643186</v>
      </c>
      <c r="AN59" s="334">
        <v>76838</v>
      </c>
      <c r="AO59" s="335">
        <v>7</v>
      </c>
      <c r="AP59" s="336">
        <v>44475</v>
      </c>
      <c r="AQ59" s="337">
        <v>-3.2</v>
      </c>
      <c r="AR59" s="338">
        <v>10.199999999999999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559</v>
      </c>
      <c r="AM60" s="341">
        <v>1562868</v>
      </c>
      <c r="AN60" s="342">
        <v>18077</v>
      </c>
      <c r="AO60" s="343">
        <v>-41.3</v>
      </c>
      <c r="AP60" s="344">
        <v>24780</v>
      </c>
      <c r="AQ60" s="345">
        <v>-1.6</v>
      </c>
      <c r="AR60" s="346">
        <v>-39.700000000000003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564</v>
      </c>
      <c r="AL61" s="347"/>
      <c r="AM61" s="348">
        <v>4050430</v>
      </c>
      <c r="AN61" s="349">
        <v>46806</v>
      </c>
      <c r="AO61" s="350">
        <v>29.5</v>
      </c>
      <c r="AP61" s="351">
        <v>44685</v>
      </c>
      <c r="AQ61" s="352">
        <v>-1.2</v>
      </c>
      <c r="AR61" s="338">
        <v>30.7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559</v>
      </c>
      <c r="AM62" s="341">
        <v>1564908</v>
      </c>
      <c r="AN62" s="342">
        <v>18090</v>
      </c>
      <c r="AO62" s="343">
        <v>15.5</v>
      </c>
      <c r="AP62" s="344">
        <v>24341</v>
      </c>
      <c r="AQ62" s="345">
        <v>-0.7</v>
      </c>
      <c r="AR62" s="346">
        <v>16.2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c6w/G4156K0A44xD4SrTWSh1VrKrZHhGaTQf52r5VQSREfKQre58dkFony1Db0+7NDDGVrzwBEu2RkLxiShi8Q==" saltValue="Lvlkvaa9y8W2zlmkLadSl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566</v>
      </c>
    </row>
    <row r="121" spans="125:125" ht="13.5" hidden="1" customHeight="1" x14ac:dyDescent="0.2">
      <c r="DU121" s="259"/>
    </row>
  </sheetData>
  <sheetProtection algorithmName="SHA-512" hashValue="92XDgM9wm/FPZy7qbaPvQHqG4dws2m9KWn2/98vgEf4AXMPFwSMj0SaEIt2DM417QYuKhCIwXopIEnYTkxpBOQ==" saltValue="RaNm5ZGbZpWhWyuvzBJQs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567</v>
      </c>
    </row>
  </sheetData>
  <sheetProtection algorithmName="SHA-512" hashValue="8gB5jqoRwnbLs1GojrXSdpXsBQVSSvJKgv4IN2j3rvuanLaKbjI15vb/iOpujMjrdWHymdSvG8nGVifrcoVVaw==" saltValue="WokybjGXg0+xidpoLfpsB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s="1" customFormat="1"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139" t="s">
        <v>3</v>
      </c>
      <c r="D47" s="1139"/>
      <c r="E47" s="1140"/>
      <c r="F47" s="11">
        <v>24.76</v>
      </c>
      <c r="G47" s="12">
        <v>27.3</v>
      </c>
      <c r="H47" s="12">
        <v>30.98</v>
      </c>
      <c r="I47" s="12">
        <v>36.47</v>
      </c>
      <c r="J47" s="13">
        <v>36.54</v>
      </c>
    </row>
    <row r="48" spans="2:10" ht="57.75" customHeight="1" x14ac:dyDescent="0.2">
      <c r="B48" s="14"/>
      <c r="C48" s="1141" t="s">
        <v>4</v>
      </c>
      <c r="D48" s="1141"/>
      <c r="E48" s="1142"/>
      <c r="F48" s="15">
        <v>2.15</v>
      </c>
      <c r="G48" s="16">
        <v>1.05</v>
      </c>
      <c r="H48" s="16">
        <v>1.63</v>
      </c>
      <c r="I48" s="16">
        <v>2.59</v>
      </c>
      <c r="J48" s="17" t="s">
        <v>573</v>
      </c>
    </row>
    <row r="49" spans="2:10" ht="57.75" customHeight="1" thickBot="1" x14ac:dyDescent="0.25">
      <c r="B49" s="18"/>
      <c r="C49" s="1143" t="s">
        <v>5</v>
      </c>
      <c r="D49" s="1143"/>
      <c r="E49" s="1144"/>
      <c r="F49" s="19" t="s">
        <v>574</v>
      </c>
      <c r="G49" s="20">
        <v>1.46</v>
      </c>
      <c r="H49" s="20">
        <v>5.31</v>
      </c>
      <c r="I49" s="20">
        <v>8.09</v>
      </c>
      <c r="J49" s="21" t="s">
        <v>575</v>
      </c>
    </row>
    <row r="50" spans="2:10" ht="13.2" x14ac:dyDescent="0.2"/>
  </sheetData>
  <sheetProtection algorithmName="SHA-512" hashValue="Esu9UrJGdjdrMReW4WiH/z8xosE3NOpGQWl1C5oaKkDX+Wpv9ft8JHP53X/nwJup4AaTTb8ab5d6Fcvb+3d63Q==" saltValue="uKNd7xcn2wWzUJiwetMF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下江　麗恵</cp:lastModifiedBy>
  <cp:lastPrinted>2024-03-21T00:37:18Z</cp:lastPrinted>
  <dcterms:modified xsi:type="dcterms:W3CDTF">2024-03-22T04:11:51Z</dcterms:modified>
</cp:coreProperties>
</file>