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861" yWindow="165" windowWidth="9885" windowHeight="8100" activeTab="0"/>
  </bookViews>
  <sheets>
    <sheet name="19予算額比較" sheetId="1" r:id="rId1"/>
  </sheets>
  <definedNames/>
  <calcPr fullCalcOnLoad="1"/>
</workbook>
</file>

<file path=xl/sharedStrings.xml><?xml version="1.0" encoding="utf-8"?>
<sst xmlns="http://schemas.openxmlformats.org/spreadsheetml/2006/main" count="72" uniqueCount="61">
  <si>
    <t>歳　入</t>
  </si>
  <si>
    <t xml:space="preserve">  1 議会費</t>
  </si>
  <si>
    <t xml:space="preserve">  2 総務費</t>
  </si>
  <si>
    <t xml:space="preserve">  3 民生費</t>
  </si>
  <si>
    <t xml:space="preserve">  4 衛生費</t>
  </si>
  <si>
    <t xml:space="preserve">  5 農林水産業費</t>
  </si>
  <si>
    <t xml:space="preserve">  6 商工費</t>
  </si>
  <si>
    <t xml:space="preserve">  7 土木費</t>
  </si>
  <si>
    <t xml:space="preserve">  8 消防費</t>
  </si>
  <si>
    <t xml:space="preserve">  9 教育費</t>
  </si>
  <si>
    <t xml:space="preserve">（単位：千円，％） </t>
  </si>
  <si>
    <t>構成比</t>
  </si>
  <si>
    <t>増減額</t>
  </si>
  <si>
    <t>増減率</t>
  </si>
  <si>
    <t>歳　出（款　別）</t>
  </si>
  <si>
    <t>歳　出（性　質　別）</t>
  </si>
  <si>
    <t xml:space="preserve">  1 人件費</t>
  </si>
  <si>
    <t xml:space="preserve">  2 物件費</t>
  </si>
  <si>
    <t xml:space="preserve">  3 維持補修費</t>
  </si>
  <si>
    <t xml:space="preserve">  4 扶助費</t>
  </si>
  <si>
    <t xml:space="preserve">  5 補助費等</t>
  </si>
  <si>
    <t xml:space="preserve">  6 普通建設事業費</t>
  </si>
  <si>
    <t xml:space="preserve">  7 公債費</t>
  </si>
  <si>
    <t xml:space="preserve">  8 積立金</t>
  </si>
  <si>
    <t xml:space="preserve">  9 貸付金</t>
  </si>
  <si>
    <t xml:space="preserve"> 10 繰出金</t>
  </si>
  <si>
    <t xml:space="preserve"> 11 投資及び出資金</t>
  </si>
  <si>
    <t xml:space="preserve">  4 配当割交付金</t>
  </si>
  <si>
    <t xml:space="preserve">  5 株式等譲渡所得割交付金</t>
  </si>
  <si>
    <t xml:space="preserve">  1 市税</t>
  </si>
  <si>
    <t xml:space="preserve">  2 地方譲与税</t>
  </si>
  <si>
    <t xml:space="preserve">  3 利子割交付金</t>
  </si>
  <si>
    <t xml:space="preserve">  6 地方消費税交付金</t>
  </si>
  <si>
    <t xml:space="preserve">  7 ゴルフ場利用税交付金</t>
  </si>
  <si>
    <t xml:space="preserve">  8 自動車取得税交付金</t>
  </si>
  <si>
    <t xml:space="preserve">  9 地方特例交付金</t>
  </si>
  <si>
    <t xml:space="preserve"> 10 地方交付税</t>
  </si>
  <si>
    <t xml:space="preserve"> 11 交通安全対策特別交付金</t>
  </si>
  <si>
    <t xml:space="preserve"> 12 分担金及び負担金</t>
  </si>
  <si>
    <t xml:space="preserve"> 13 使用料及び手数料</t>
  </si>
  <si>
    <t xml:space="preserve"> 14 国庫支出金</t>
  </si>
  <si>
    <t xml:space="preserve"> 15 府支出金</t>
  </si>
  <si>
    <t xml:space="preserve"> 16 財産収入</t>
  </si>
  <si>
    <t xml:space="preserve"> 17 寄附金</t>
  </si>
  <si>
    <t xml:space="preserve"> 18 繰入金</t>
  </si>
  <si>
    <t xml:space="preserve"> 19 諸収入</t>
  </si>
  <si>
    <t xml:space="preserve"> 20 市債</t>
  </si>
  <si>
    <t>合                    計</t>
  </si>
  <si>
    <t>平成１８年度当初</t>
  </si>
  <si>
    <t xml:space="preserve"> 10 公債費</t>
  </si>
  <si>
    <t xml:space="preserve"> 11 諸支出金</t>
  </si>
  <si>
    <t xml:space="preserve"> 12 予備費</t>
  </si>
  <si>
    <t>合                    計</t>
  </si>
  <si>
    <t xml:space="preserve">（単位：千円，％） </t>
  </si>
  <si>
    <t>平成１８年度当初</t>
  </si>
  <si>
    <t xml:space="preserve"> 12 予備費</t>
  </si>
  <si>
    <t>合                    計</t>
  </si>
  <si>
    <t>（単位：千円，％）</t>
  </si>
  <si>
    <t>平成１８年度当初</t>
  </si>
  <si>
    <t>平成１９年度一般会計</t>
  </si>
  <si>
    <t>平成１９年度当初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</si>
</sst>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\ \ ;&quot;△&quot;#,##0\ \ ;"/>
    <numFmt numFmtId="178" formatCode="#,##0\ \ ;&quot;△&quot;#,##0\ \ ;0\ \ "/>
    <numFmt numFmtId="179" formatCode="#,##0.0\ \ "/>
    <numFmt numFmtId="180" formatCode="#,##0.0\ \ ;;"/>
    <numFmt numFmtId="181" formatCode="#,##0.0\ \ ;&quot;△&quot;#,##0.0\ \ ;0.0\ \ "/>
  </numFmts>
  <fonts count="12">
    <font>
      <sz val="10"/>
      <name val="細明朝体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6"/>
      <name val="Osaka"/>
      <family val="3"/>
    </font>
    <font>
      <u val="single"/>
      <sz val="7.5"/>
      <color indexed="12"/>
      <name val="細明朝体"/>
      <family val="3"/>
    </font>
    <font>
      <u val="single"/>
      <sz val="7.5"/>
      <color indexed="36"/>
      <name val="細明朝体"/>
      <family val="3"/>
    </font>
    <font>
      <b/>
      <sz val="1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9" fillId="0" borderId="0" xfId="0" applyFont="1" applyAlignment="1">
      <alignment vertical="center"/>
    </xf>
    <xf numFmtId="178" fontId="9" fillId="0" borderId="0" xfId="0" applyNumberFormat="1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178" fontId="10" fillId="0" borderId="1" xfId="0" applyNumberFormat="1" applyFont="1" applyBorder="1" applyAlignment="1">
      <alignment horizontal="center" vertical="center"/>
    </xf>
    <xf numFmtId="179" fontId="10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vertical="center"/>
    </xf>
    <xf numFmtId="178" fontId="10" fillId="0" borderId="1" xfId="0" applyNumberFormat="1" applyFont="1" applyBorder="1" applyAlignment="1">
      <alignment vertical="center"/>
    </xf>
    <xf numFmtId="179" fontId="10" fillId="0" borderId="1" xfId="0" applyNumberFormat="1" applyFont="1" applyBorder="1" applyAlignment="1">
      <alignment vertical="center"/>
    </xf>
    <xf numFmtId="181" fontId="10" fillId="0" borderId="1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178" fontId="10" fillId="0" borderId="0" xfId="0" applyNumberFormat="1" applyFont="1" applyBorder="1" applyAlignment="1">
      <alignment vertical="center"/>
    </xf>
    <xf numFmtId="179" fontId="10" fillId="0" borderId="0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vertical="center"/>
    </xf>
    <xf numFmtId="178" fontId="10" fillId="0" borderId="1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178" fontId="10" fillId="0" borderId="0" xfId="0" applyNumberFormat="1" applyFont="1" applyAlignment="1">
      <alignment vertical="center"/>
    </xf>
    <xf numFmtId="179" fontId="10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179" fontId="10" fillId="0" borderId="2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Hyperlink" xfId="16"/>
    <cellStyle name="Comma [0]" xfId="17"/>
    <cellStyle name="Currency [0]" xfId="18"/>
    <cellStyle name="Followed Hyperlink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showGridLines="0" tabSelected="1" zoomScale="75" zoomScaleNormal="75" zoomScaleSheetLayoutView="75" workbookViewId="0" topLeftCell="A41">
      <selection activeCell="B55" sqref="B55"/>
    </sheetView>
  </sheetViews>
  <sheetFormatPr defaultColWidth="9.00390625" defaultRowHeight="18.75" customHeight="1"/>
  <cols>
    <col min="1" max="1" width="34.00390625" style="1" bestFit="1" customWidth="1"/>
    <col min="2" max="2" width="20.00390625" style="2" bestFit="1" customWidth="1"/>
    <col min="3" max="3" width="9.125" style="2" bestFit="1" customWidth="1"/>
    <col min="4" max="4" width="20.00390625" style="2" bestFit="1" customWidth="1"/>
    <col min="5" max="5" width="9.125" style="2" bestFit="1" customWidth="1"/>
    <col min="6" max="6" width="15.125" style="2" bestFit="1" customWidth="1"/>
    <col min="7" max="7" width="9.875" style="14" bestFit="1" customWidth="1"/>
    <col min="8" max="16384" width="22.125" style="1" customWidth="1"/>
  </cols>
  <sheetData>
    <row r="1" spans="1:7" ht="99" customHeight="1">
      <c r="A1" s="19" t="s">
        <v>59</v>
      </c>
      <c r="B1" s="19"/>
      <c r="C1" s="19"/>
      <c r="D1" s="19"/>
      <c r="E1" s="19"/>
      <c r="F1" s="19"/>
      <c r="G1" s="19"/>
    </row>
    <row r="2" spans="1:7" s="6" customFormat="1" ht="27.75" customHeight="1" thickBot="1">
      <c r="A2" s="16" t="s">
        <v>0</v>
      </c>
      <c r="B2" s="17"/>
      <c r="C2" s="17"/>
      <c r="D2" s="17"/>
      <c r="E2" s="17"/>
      <c r="F2" s="20" t="s">
        <v>57</v>
      </c>
      <c r="G2" s="20"/>
    </row>
    <row r="3" spans="1:7" s="6" customFormat="1" ht="39" customHeight="1" thickBot="1" thickTop="1">
      <c r="A3" s="3"/>
      <c r="B3" s="4" t="s">
        <v>60</v>
      </c>
      <c r="C3" s="4" t="s">
        <v>11</v>
      </c>
      <c r="D3" s="4" t="s">
        <v>58</v>
      </c>
      <c r="E3" s="4" t="s">
        <v>11</v>
      </c>
      <c r="F3" s="4" t="s">
        <v>12</v>
      </c>
      <c r="G3" s="5" t="s">
        <v>13</v>
      </c>
    </row>
    <row r="4" spans="1:7" s="6" customFormat="1" ht="25.5" customHeight="1" thickBot="1" thickTop="1">
      <c r="A4" s="7" t="s">
        <v>29</v>
      </c>
      <c r="B4" s="8">
        <v>19593000</v>
      </c>
      <c r="C4" s="9">
        <f>ROUND(B4/B$24*100,1)</f>
        <v>64.2</v>
      </c>
      <c r="D4" s="8">
        <v>16950000</v>
      </c>
      <c r="E4" s="9">
        <f>ROUND(D4/D$24*100,1)</f>
        <v>58.3</v>
      </c>
      <c r="F4" s="8">
        <f aca="true" t="shared" si="0" ref="F4:F23">B4-D4</f>
        <v>2643000</v>
      </c>
      <c r="G4" s="10">
        <f>IF(AND(B4&gt;0,D4=0),"皆増  ",IF(AND(B4=0,D4&gt;0),"皆減  ",ROUND(F4/D4*100,1)))</f>
        <v>15.6</v>
      </c>
    </row>
    <row r="5" spans="1:7" s="6" customFormat="1" ht="25.5" customHeight="1" thickBot="1" thickTop="1">
      <c r="A5" s="7" t="s">
        <v>30</v>
      </c>
      <c r="B5" s="8">
        <v>190000</v>
      </c>
      <c r="C5" s="9">
        <f>ROUND(B5/B$24*100,1)</f>
        <v>0.6</v>
      </c>
      <c r="D5" s="8">
        <v>830000</v>
      </c>
      <c r="E5" s="9">
        <f aca="true" t="shared" si="1" ref="E5:E24">ROUND(D5/D$24*100,1)</f>
        <v>2.9</v>
      </c>
      <c r="F5" s="8">
        <f t="shared" si="0"/>
        <v>-640000</v>
      </c>
      <c r="G5" s="10">
        <f aca="true" t="shared" si="2" ref="G5:G24">IF(AND(B5&gt;0,D5=0),"皆増  ",IF(AND(B5=0,D5&gt;0),"皆減  ",ROUND(F5/D5*100,1)))</f>
        <v>-77.1</v>
      </c>
    </row>
    <row r="6" spans="1:7" s="6" customFormat="1" ht="25.5" customHeight="1" thickBot="1" thickTop="1">
      <c r="A6" s="7" t="s">
        <v>31</v>
      </c>
      <c r="B6" s="8">
        <v>57000</v>
      </c>
      <c r="C6" s="9">
        <f aca="true" t="shared" si="3" ref="C6:C15">ROUND(B6/B$24*100,1)</f>
        <v>0.2</v>
      </c>
      <c r="D6" s="8">
        <v>57000</v>
      </c>
      <c r="E6" s="9">
        <f t="shared" si="1"/>
        <v>0.2</v>
      </c>
      <c r="F6" s="8">
        <f t="shared" si="0"/>
        <v>0</v>
      </c>
      <c r="G6" s="10">
        <f t="shared" si="2"/>
        <v>0</v>
      </c>
    </row>
    <row r="7" spans="1:7" s="6" customFormat="1" ht="25.5" customHeight="1" thickBot="1" thickTop="1">
      <c r="A7" s="7" t="s">
        <v>27</v>
      </c>
      <c r="B7" s="8">
        <v>68000</v>
      </c>
      <c r="C7" s="9">
        <f t="shared" si="3"/>
        <v>0.2</v>
      </c>
      <c r="D7" s="8">
        <v>52000</v>
      </c>
      <c r="E7" s="9">
        <f t="shared" si="1"/>
        <v>0.2</v>
      </c>
      <c r="F7" s="8">
        <f t="shared" si="0"/>
        <v>16000</v>
      </c>
      <c r="G7" s="10">
        <f t="shared" si="2"/>
        <v>30.8</v>
      </c>
    </row>
    <row r="8" spans="1:7" s="6" customFormat="1" ht="25.5" customHeight="1" thickBot="1" thickTop="1">
      <c r="A8" s="7" t="s">
        <v>28</v>
      </c>
      <c r="B8" s="8">
        <v>53000</v>
      </c>
      <c r="C8" s="9">
        <f t="shared" si="3"/>
        <v>0.2</v>
      </c>
      <c r="D8" s="8">
        <v>28000</v>
      </c>
      <c r="E8" s="9">
        <f t="shared" si="1"/>
        <v>0.1</v>
      </c>
      <c r="F8" s="8">
        <f t="shared" si="0"/>
        <v>25000</v>
      </c>
      <c r="G8" s="10">
        <f t="shared" si="2"/>
        <v>89.3</v>
      </c>
    </row>
    <row r="9" spans="1:7" s="6" customFormat="1" ht="25.5" customHeight="1" thickBot="1" thickTop="1">
      <c r="A9" s="7" t="s">
        <v>32</v>
      </c>
      <c r="B9" s="8">
        <v>970000</v>
      </c>
      <c r="C9" s="9">
        <f t="shared" si="3"/>
        <v>3.2</v>
      </c>
      <c r="D9" s="8">
        <v>970000</v>
      </c>
      <c r="E9" s="9">
        <f t="shared" si="1"/>
        <v>3.3</v>
      </c>
      <c r="F9" s="8">
        <f t="shared" si="0"/>
        <v>0</v>
      </c>
      <c r="G9" s="10">
        <f t="shared" si="2"/>
        <v>0</v>
      </c>
    </row>
    <row r="10" spans="1:7" s="6" customFormat="1" ht="25.5" customHeight="1" thickBot="1" thickTop="1">
      <c r="A10" s="7" t="s">
        <v>33</v>
      </c>
      <c r="B10" s="8">
        <v>2700</v>
      </c>
      <c r="C10" s="9">
        <f t="shared" si="3"/>
        <v>0</v>
      </c>
      <c r="D10" s="8">
        <v>2700</v>
      </c>
      <c r="E10" s="9">
        <f t="shared" si="1"/>
        <v>0</v>
      </c>
      <c r="F10" s="8">
        <f t="shared" si="0"/>
        <v>0</v>
      </c>
      <c r="G10" s="10">
        <f t="shared" si="2"/>
        <v>0</v>
      </c>
    </row>
    <row r="11" spans="1:7" s="6" customFormat="1" ht="25.5" customHeight="1" thickBot="1" thickTop="1">
      <c r="A11" s="7" t="s">
        <v>34</v>
      </c>
      <c r="B11" s="8">
        <v>195000</v>
      </c>
      <c r="C11" s="9">
        <f t="shared" si="3"/>
        <v>0.6</v>
      </c>
      <c r="D11" s="8">
        <v>195000</v>
      </c>
      <c r="E11" s="9">
        <f t="shared" si="1"/>
        <v>0.7</v>
      </c>
      <c r="F11" s="8">
        <f t="shared" si="0"/>
        <v>0</v>
      </c>
      <c r="G11" s="10">
        <f t="shared" si="2"/>
        <v>0</v>
      </c>
    </row>
    <row r="12" spans="1:7" s="6" customFormat="1" ht="25.5" customHeight="1" thickBot="1" thickTop="1">
      <c r="A12" s="7" t="s">
        <v>35</v>
      </c>
      <c r="B12" s="8">
        <v>140000</v>
      </c>
      <c r="C12" s="9">
        <f t="shared" si="3"/>
        <v>0.5</v>
      </c>
      <c r="D12" s="8">
        <v>360000</v>
      </c>
      <c r="E12" s="9">
        <f t="shared" si="1"/>
        <v>1.2</v>
      </c>
      <c r="F12" s="8">
        <f t="shared" si="0"/>
        <v>-220000</v>
      </c>
      <c r="G12" s="10">
        <f t="shared" si="2"/>
        <v>-61.1</v>
      </c>
    </row>
    <row r="13" spans="1:7" s="6" customFormat="1" ht="25.5" customHeight="1" thickBot="1" thickTop="1">
      <c r="A13" s="7" t="s">
        <v>36</v>
      </c>
      <c r="B13" s="8">
        <v>287000</v>
      </c>
      <c r="C13" s="9">
        <f t="shared" si="3"/>
        <v>0.9</v>
      </c>
      <c r="D13" s="8">
        <v>295000</v>
      </c>
      <c r="E13" s="9">
        <f t="shared" si="1"/>
        <v>1</v>
      </c>
      <c r="F13" s="8">
        <f t="shared" si="0"/>
        <v>-8000</v>
      </c>
      <c r="G13" s="10">
        <f t="shared" si="2"/>
        <v>-2.7</v>
      </c>
    </row>
    <row r="14" spans="1:7" s="6" customFormat="1" ht="25.5" customHeight="1" thickBot="1" thickTop="1">
      <c r="A14" s="7" t="s">
        <v>37</v>
      </c>
      <c r="B14" s="8">
        <v>20000</v>
      </c>
      <c r="C14" s="9">
        <f t="shared" si="3"/>
        <v>0.1</v>
      </c>
      <c r="D14" s="8">
        <v>20000</v>
      </c>
      <c r="E14" s="9">
        <f t="shared" si="1"/>
        <v>0.1</v>
      </c>
      <c r="F14" s="8">
        <f t="shared" si="0"/>
        <v>0</v>
      </c>
      <c r="G14" s="10">
        <f t="shared" si="2"/>
        <v>0</v>
      </c>
    </row>
    <row r="15" spans="1:7" s="6" customFormat="1" ht="25.5" customHeight="1" thickBot="1" thickTop="1">
      <c r="A15" s="7" t="s">
        <v>38</v>
      </c>
      <c r="B15" s="8">
        <v>786917</v>
      </c>
      <c r="C15" s="9">
        <f t="shared" si="3"/>
        <v>2.6</v>
      </c>
      <c r="D15" s="8">
        <v>776160</v>
      </c>
      <c r="E15" s="9">
        <f t="shared" si="1"/>
        <v>2.7</v>
      </c>
      <c r="F15" s="8">
        <f t="shared" si="0"/>
        <v>10757</v>
      </c>
      <c r="G15" s="10">
        <f t="shared" si="2"/>
        <v>1.4</v>
      </c>
    </row>
    <row r="16" spans="1:7" s="6" customFormat="1" ht="25.5" customHeight="1" thickBot="1" thickTop="1">
      <c r="A16" s="7" t="s">
        <v>39</v>
      </c>
      <c r="B16" s="8">
        <v>717591</v>
      </c>
      <c r="C16" s="9">
        <f>ROUND(B16/B$24*100,1)</f>
        <v>2.4</v>
      </c>
      <c r="D16" s="8">
        <v>751868</v>
      </c>
      <c r="E16" s="9">
        <f t="shared" si="1"/>
        <v>2.6</v>
      </c>
      <c r="F16" s="8">
        <f t="shared" si="0"/>
        <v>-34277</v>
      </c>
      <c r="G16" s="10">
        <f t="shared" si="2"/>
        <v>-4.6</v>
      </c>
    </row>
    <row r="17" spans="1:7" s="6" customFormat="1" ht="25.5" customHeight="1" thickBot="1" thickTop="1">
      <c r="A17" s="7" t="s">
        <v>40</v>
      </c>
      <c r="B17" s="8">
        <v>3052915</v>
      </c>
      <c r="C17" s="9">
        <f>ROUND(B17/B$24*100,1)</f>
        <v>10</v>
      </c>
      <c r="D17" s="8">
        <v>2667559</v>
      </c>
      <c r="E17" s="9">
        <f t="shared" si="1"/>
        <v>9.2</v>
      </c>
      <c r="F17" s="8">
        <f t="shared" si="0"/>
        <v>385356</v>
      </c>
      <c r="G17" s="10">
        <f t="shared" si="2"/>
        <v>14.4</v>
      </c>
    </row>
    <row r="18" spans="1:7" s="6" customFormat="1" ht="25.5" customHeight="1" thickBot="1" thickTop="1">
      <c r="A18" s="7" t="s">
        <v>41</v>
      </c>
      <c r="B18" s="8">
        <v>1459690</v>
      </c>
      <c r="C18" s="9">
        <f aca="true" t="shared" si="4" ref="C18:C24">ROUND(B18/B$24*100,1)</f>
        <v>4.8</v>
      </c>
      <c r="D18" s="8">
        <v>1327188</v>
      </c>
      <c r="E18" s="9">
        <f t="shared" si="1"/>
        <v>4.6</v>
      </c>
      <c r="F18" s="8">
        <f t="shared" si="0"/>
        <v>132502</v>
      </c>
      <c r="G18" s="10">
        <f t="shared" si="2"/>
        <v>10</v>
      </c>
    </row>
    <row r="19" spans="1:7" s="6" customFormat="1" ht="25.5" customHeight="1" thickBot="1" thickTop="1">
      <c r="A19" s="7" t="s">
        <v>42</v>
      </c>
      <c r="B19" s="8">
        <v>32594</v>
      </c>
      <c r="C19" s="9">
        <f t="shared" si="4"/>
        <v>0.1</v>
      </c>
      <c r="D19" s="8">
        <v>23449</v>
      </c>
      <c r="E19" s="9">
        <f t="shared" si="1"/>
        <v>0.1</v>
      </c>
      <c r="F19" s="8">
        <f t="shared" si="0"/>
        <v>9145</v>
      </c>
      <c r="G19" s="10">
        <f t="shared" si="2"/>
        <v>39</v>
      </c>
    </row>
    <row r="20" spans="1:7" s="6" customFormat="1" ht="25.5" customHeight="1" thickBot="1" thickTop="1">
      <c r="A20" s="7" t="s">
        <v>43</v>
      </c>
      <c r="B20" s="8">
        <v>1</v>
      </c>
      <c r="C20" s="9">
        <f t="shared" si="4"/>
        <v>0</v>
      </c>
      <c r="D20" s="8">
        <v>1</v>
      </c>
      <c r="E20" s="9">
        <f t="shared" si="1"/>
        <v>0</v>
      </c>
      <c r="F20" s="8">
        <f t="shared" si="0"/>
        <v>0</v>
      </c>
      <c r="G20" s="10">
        <f t="shared" si="2"/>
        <v>0</v>
      </c>
    </row>
    <row r="21" spans="1:7" s="6" customFormat="1" ht="25.5" customHeight="1" thickBot="1" thickTop="1">
      <c r="A21" s="7" t="s">
        <v>44</v>
      </c>
      <c r="B21" s="8">
        <v>686483</v>
      </c>
      <c r="C21" s="9">
        <f t="shared" si="4"/>
        <v>2.2</v>
      </c>
      <c r="D21" s="8">
        <v>1460615</v>
      </c>
      <c r="E21" s="9">
        <f t="shared" si="1"/>
        <v>5</v>
      </c>
      <c r="F21" s="8">
        <f t="shared" si="0"/>
        <v>-774132</v>
      </c>
      <c r="G21" s="10">
        <f t="shared" si="2"/>
        <v>-53</v>
      </c>
    </row>
    <row r="22" spans="1:7" s="6" customFormat="1" ht="25.5" customHeight="1" thickBot="1" thickTop="1">
      <c r="A22" s="7" t="s">
        <v>45</v>
      </c>
      <c r="B22" s="8">
        <v>598999</v>
      </c>
      <c r="C22" s="9">
        <f t="shared" si="4"/>
        <v>2</v>
      </c>
      <c r="D22" s="8">
        <v>515000</v>
      </c>
      <c r="E22" s="9">
        <f t="shared" si="1"/>
        <v>1.8</v>
      </c>
      <c r="F22" s="8">
        <f t="shared" si="0"/>
        <v>83999</v>
      </c>
      <c r="G22" s="10">
        <f t="shared" si="2"/>
        <v>16.3</v>
      </c>
    </row>
    <row r="23" spans="1:7" s="6" customFormat="1" ht="25.5" customHeight="1" thickBot="1" thickTop="1">
      <c r="A23" s="7" t="s">
        <v>46</v>
      </c>
      <c r="B23" s="8">
        <v>1617100</v>
      </c>
      <c r="C23" s="9">
        <f t="shared" si="4"/>
        <v>5.3</v>
      </c>
      <c r="D23" s="8">
        <v>1794000</v>
      </c>
      <c r="E23" s="9">
        <f t="shared" si="1"/>
        <v>6.2</v>
      </c>
      <c r="F23" s="8">
        <f t="shared" si="0"/>
        <v>-176900</v>
      </c>
      <c r="G23" s="10">
        <f t="shared" si="2"/>
        <v>-9.9</v>
      </c>
    </row>
    <row r="24" spans="1:7" s="6" customFormat="1" ht="33" customHeight="1" thickBot="1" thickTop="1">
      <c r="A24" s="3" t="s">
        <v>47</v>
      </c>
      <c r="B24" s="8">
        <f>SUM(B4:B23)</f>
        <v>30527990</v>
      </c>
      <c r="C24" s="9">
        <f t="shared" si="4"/>
        <v>100</v>
      </c>
      <c r="D24" s="8">
        <f>SUM(D4:D23)</f>
        <v>29075540</v>
      </c>
      <c r="E24" s="9">
        <f t="shared" si="1"/>
        <v>100</v>
      </c>
      <c r="F24" s="8">
        <f>SUM(F4:F23)</f>
        <v>1452450</v>
      </c>
      <c r="G24" s="10">
        <f t="shared" si="2"/>
        <v>5</v>
      </c>
    </row>
    <row r="25" spans="1:7" s="6" customFormat="1" ht="99" customHeight="1" thickTop="1">
      <c r="A25" s="11"/>
      <c r="B25" s="12"/>
      <c r="C25" s="12"/>
      <c r="D25" s="12"/>
      <c r="E25" s="12"/>
      <c r="F25" s="12"/>
      <c r="G25" s="13"/>
    </row>
    <row r="26" spans="1:7" s="6" customFormat="1" ht="27.75" customHeight="1" thickBot="1">
      <c r="A26" s="16" t="s">
        <v>14</v>
      </c>
      <c r="B26" s="17"/>
      <c r="C26" s="17"/>
      <c r="D26" s="17"/>
      <c r="E26" s="17"/>
      <c r="F26" s="20" t="s">
        <v>10</v>
      </c>
      <c r="G26" s="20"/>
    </row>
    <row r="27" spans="1:7" s="6" customFormat="1" ht="39" customHeight="1" thickBot="1" thickTop="1">
      <c r="A27" s="3"/>
      <c r="B27" s="4" t="s">
        <v>60</v>
      </c>
      <c r="C27" s="4" t="s">
        <v>11</v>
      </c>
      <c r="D27" s="4" t="s">
        <v>48</v>
      </c>
      <c r="E27" s="4" t="s">
        <v>11</v>
      </c>
      <c r="F27" s="4" t="s">
        <v>12</v>
      </c>
      <c r="G27" s="5" t="s">
        <v>13</v>
      </c>
    </row>
    <row r="28" spans="1:7" s="6" customFormat="1" ht="24.75" customHeight="1" thickBot="1" thickTop="1">
      <c r="A28" s="7" t="s">
        <v>1</v>
      </c>
      <c r="B28" s="8">
        <v>322149</v>
      </c>
      <c r="C28" s="9">
        <f>ROUND(B28/B$40*100,1)</f>
        <v>1.1</v>
      </c>
      <c r="D28" s="8">
        <v>304947</v>
      </c>
      <c r="E28" s="9">
        <f>ROUND(D28/D$40*100,1)</f>
        <v>1</v>
      </c>
      <c r="F28" s="8">
        <f aca="true" t="shared" si="5" ref="F28:F39">B28-D28</f>
        <v>17202</v>
      </c>
      <c r="G28" s="10">
        <f>IF(AND(B28&gt;0,D28=""),"皆増  ",IF(AND(B28="",D28&gt;0),"皆減  ",ROUND(F28/D28*100,1)))</f>
        <v>5.6</v>
      </c>
    </row>
    <row r="29" spans="1:7" s="6" customFormat="1" ht="24.75" customHeight="1" thickBot="1" thickTop="1">
      <c r="A29" s="7" t="s">
        <v>2</v>
      </c>
      <c r="B29" s="8">
        <v>3828769</v>
      </c>
      <c r="C29" s="9">
        <f>ROUND(B29/B$40*100,1)</f>
        <v>12.5</v>
      </c>
      <c r="D29" s="8">
        <v>3264823</v>
      </c>
      <c r="E29" s="9">
        <f aca="true" t="shared" si="6" ref="E29:E40">ROUND(D29/D$40*100,1)</f>
        <v>11.2</v>
      </c>
      <c r="F29" s="8">
        <f t="shared" si="5"/>
        <v>563946</v>
      </c>
      <c r="G29" s="10">
        <f aca="true" t="shared" si="7" ref="G29:G40">IF(AND(B29&gt;0,D29=""),"皆増  ",IF(AND(B29="",D29&gt;0),"皆減  ",ROUND(F29/D29*100,1)))</f>
        <v>17.3</v>
      </c>
    </row>
    <row r="30" spans="1:7" s="6" customFormat="1" ht="24.75" customHeight="1" thickBot="1" thickTop="1">
      <c r="A30" s="7" t="s">
        <v>3</v>
      </c>
      <c r="B30" s="8">
        <v>10098707</v>
      </c>
      <c r="C30" s="9">
        <f aca="true" t="shared" si="8" ref="C30:C40">ROUND(B30/B$40*100,1)</f>
        <v>33.1</v>
      </c>
      <c r="D30" s="8">
        <v>9762479</v>
      </c>
      <c r="E30" s="9">
        <f t="shared" si="6"/>
        <v>33.6</v>
      </c>
      <c r="F30" s="8">
        <f t="shared" si="5"/>
        <v>336228</v>
      </c>
      <c r="G30" s="10">
        <f t="shared" si="7"/>
        <v>3.4</v>
      </c>
    </row>
    <row r="31" spans="1:7" s="6" customFormat="1" ht="24.75" customHeight="1" thickBot="1" thickTop="1">
      <c r="A31" s="7" t="s">
        <v>4</v>
      </c>
      <c r="B31" s="8">
        <v>2335241</v>
      </c>
      <c r="C31" s="9">
        <f t="shared" si="8"/>
        <v>7.6</v>
      </c>
      <c r="D31" s="8">
        <v>2434214</v>
      </c>
      <c r="E31" s="9">
        <f t="shared" si="6"/>
        <v>8.4</v>
      </c>
      <c r="F31" s="8">
        <f t="shared" si="5"/>
        <v>-98973</v>
      </c>
      <c r="G31" s="10">
        <f t="shared" si="7"/>
        <v>-4.1</v>
      </c>
    </row>
    <row r="32" spans="1:7" s="6" customFormat="1" ht="24.75" customHeight="1" thickBot="1" thickTop="1">
      <c r="A32" s="7" t="s">
        <v>5</v>
      </c>
      <c r="B32" s="8">
        <v>155035</v>
      </c>
      <c r="C32" s="9">
        <f t="shared" si="8"/>
        <v>0.5</v>
      </c>
      <c r="D32" s="8">
        <v>171147</v>
      </c>
      <c r="E32" s="9">
        <f t="shared" si="6"/>
        <v>0.6</v>
      </c>
      <c r="F32" s="8">
        <f t="shared" si="5"/>
        <v>-16112</v>
      </c>
      <c r="G32" s="10">
        <f t="shared" si="7"/>
        <v>-9.4</v>
      </c>
    </row>
    <row r="33" spans="1:7" s="6" customFormat="1" ht="24.75" customHeight="1" thickBot="1" thickTop="1">
      <c r="A33" s="7" t="s">
        <v>6</v>
      </c>
      <c r="B33" s="8">
        <v>460826</v>
      </c>
      <c r="C33" s="9">
        <f t="shared" si="8"/>
        <v>1.5</v>
      </c>
      <c r="D33" s="8">
        <v>157386</v>
      </c>
      <c r="E33" s="9">
        <f t="shared" si="6"/>
        <v>0.5</v>
      </c>
      <c r="F33" s="8">
        <f t="shared" si="5"/>
        <v>303440</v>
      </c>
      <c r="G33" s="10">
        <f t="shared" si="7"/>
        <v>192.8</v>
      </c>
    </row>
    <row r="34" spans="1:7" s="6" customFormat="1" ht="24.75" customHeight="1" thickBot="1" thickTop="1">
      <c r="A34" s="7" t="s">
        <v>7</v>
      </c>
      <c r="B34" s="8">
        <v>4043397</v>
      </c>
      <c r="C34" s="9">
        <f t="shared" si="8"/>
        <v>13.2</v>
      </c>
      <c r="D34" s="8">
        <v>3739251</v>
      </c>
      <c r="E34" s="9">
        <f t="shared" si="6"/>
        <v>12.9</v>
      </c>
      <c r="F34" s="8">
        <f t="shared" si="5"/>
        <v>304146</v>
      </c>
      <c r="G34" s="10">
        <f t="shared" si="7"/>
        <v>8.1</v>
      </c>
    </row>
    <row r="35" spans="1:7" s="6" customFormat="1" ht="24.75" customHeight="1" thickBot="1" thickTop="1">
      <c r="A35" s="7" t="s">
        <v>8</v>
      </c>
      <c r="B35" s="8">
        <v>1042009</v>
      </c>
      <c r="C35" s="9">
        <f t="shared" si="8"/>
        <v>3.4</v>
      </c>
      <c r="D35" s="8">
        <v>1115358</v>
      </c>
      <c r="E35" s="9">
        <f t="shared" si="6"/>
        <v>3.8</v>
      </c>
      <c r="F35" s="8">
        <f t="shared" si="5"/>
        <v>-73349</v>
      </c>
      <c r="G35" s="10">
        <f t="shared" si="7"/>
        <v>-6.6</v>
      </c>
    </row>
    <row r="36" spans="1:7" s="6" customFormat="1" ht="24.75" customHeight="1" thickBot="1" thickTop="1">
      <c r="A36" s="7" t="s">
        <v>9</v>
      </c>
      <c r="B36" s="8">
        <v>3473319</v>
      </c>
      <c r="C36" s="9">
        <f t="shared" si="8"/>
        <v>11.4</v>
      </c>
      <c r="D36" s="8">
        <v>2870605</v>
      </c>
      <c r="E36" s="9">
        <f t="shared" si="6"/>
        <v>9.9</v>
      </c>
      <c r="F36" s="8">
        <f t="shared" si="5"/>
        <v>602714</v>
      </c>
      <c r="G36" s="10">
        <f t="shared" si="7"/>
        <v>21</v>
      </c>
    </row>
    <row r="37" spans="1:7" s="6" customFormat="1" ht="24.75" customHeight="1" thickBot="1" thickTop="1">
      <c r="A37" s="7" t="s">
        <v>49</v>
      </c>
      <c r="B37" s="8">
        <v>4732995</v>
      </c>
      <c r="C37" s="9">
        <f t="shared" si="8"/>
        <v>15.5</v>
      </c>
      <c r="D37" s="8">
        <v>5220135</v>
      </c>
      <c r="E37" s="9">
        <f t="shared" si="6"/>
        <v>18</v>
      </c>
      <c r="F37" s="8">
        <f t="shared" si="5"/>
        <v>-487140</v>
      </c>
      <c r="G37" s="10">
        <f t="shared" si="7"/>
        <v>-9.3</v>
      </c>
    </row>
    <row r="38" spans="1:7" s="6" customFormat="1" ht="24.75" customHeight="1" thickBot="1" thickTop="1">
      <c r="A38" s="7" t="s">
        <v>50</v>
      </c>
      <c r="B38" s="8">
        <v>5543</v>
      </c>
      <c r="C38" s="9">
        <f t="shared" si="8"/>
        <v>0</v>
      </c>
      <c r="D38" s="8">
        <v>5195</v>
      </c>
      <c r="E38" s="9">
        <f t="shared" si="6"/>
        <v>0</v>
      </c>
      <c r="F38" s="8">
        <f t="shared" si="5"/>
        <v>348</v>
      </c>
      <c r="G38" s="10">
        <f t="shared" si="7"/>
        <v>6.7</v>
      </c>
    </row>
    <row r="39" spans="1:7" s="6" customFormat="1" ht="24.75" customHeight="1" thickBot="1" thickTop="1">
      <c r="A39" s="7" t="s">
        <v>51</v>
      </c>
      <c r="B39" s="8">
        <v>30000</v>
      </c>
      <c r="C39" s="9">
        <f t="shared" si="8"/>
        <v>0.1</v>
      </c>
      <c r="D39" s="8">
        <v>30000</v>
      </c>
      <c r="E39" s="9">
        <f t="shared" si="6"/>
        <v>0.1</v>
      </c>
      <c r="F39" s="8">
        <f t="shared" si="5"/>
        <v>0</v>
      </c>
      <c r="G39" s="10">
        <f t="shared" si="7"/>
        <v>0</v>
      </c>
    </row>
    <row r="40" spans="1:7" s="6" customFormat="1" ht="33" customHeight="1" thickBot="1" thickTop="1">
      <c r="A40" s="3" t="s">
        <v>52</v>
      </c>
      <c r="B40" s="8">
        <f>SUM(B28:B39)</f>
        <v>30527990</v>
      </c>
      <c r="C40" s="9">
        <f t="shared" si="8"/>
        <v>100</v>
      </c>
      <c r="D40" s="8">
        <f>SUM(D28:D39)</f>
        <v>29075540</v>
      </c>
      <c r="E40" s="9">
        <f t="shared" si="6"/>
        <v>100</v>
      </c>
      <c r="F40" s="8">
        <f>SUM(F28:F39)</f>
        <v>1452450</v>
      </c>
      <c r="G40" s="10">
        <f t="shared" si="7"/>
        <v>5</v>
      </c>
    </row>
    <row r="41" spans="2:7" s="6" customFormat="1" ht="98.25" customHeight="1" thickTop="1">
      <c r="B41" s="17"/>
      <c r="C41" s="17"/>
      <c r="D41" s="17"/>
      <c r="E41" s="17"/>
      <c r="F41" s="17"/>
      <c r="G41" s="18"/>
    </row>
    <row r="42" spans="1:7" s="6" customFormat="1" ht="27.75" customHeight="1" thickBot="1">
      <c r="A42" s="16" t="s">
        <v>15</v>
      </c>
      <c r="B42" s="17"/>
      <c r="C42" s="17"/>
      <c r="D42" s="17"/>
      <c r="E42" s="17"/>
      <c r="F42" s="20" t="s">
        <v>53</v>
      </c>
      <c r="G42" s="20"/>
    </row>
    <row r="43" spans="1:7" s="6" customFormat="1" ht="39" customHeight="1" thickBot="1" thickTop="1">
      <c r="A43" s="3"/>
      <c r="B43" s="4" t="s">
        <v>60</v>
      </c>
      <c r="C43" s="4" t="s">
        <v>11</v>
      </c>
      <c r="D43" s="4" t="s">
        <v>54</v>
      </c>
      <c r="E43" s="4" t="s">
        <v>11</v>
      </c>
      <c r="F43" s="4" t="s">
        <v>12</v>
      </c>
      <c r="G43" s="5" t="s">
        <v>13</v>
      </c>
    </row>
    <row r="44" spans="1:7" s="6" customFormat="1" ht="24.75" customHeight="1" thickBot="1" thickTop="1">
      <c r="A44" s="7" t="s">
        <v>16</v>
      </c>
      <c r="B44" s="15">
        <v>7373820</v>
      </c>
      <c r="C44" s="9">
        <f>ROUND(B44/B$40*100,1)</f>
        <v>24.2</v>
      </c>
      <c r="D44" s="8">
        <v>7145280</v>
      </c>
      <c r="E44" s="9">
        <f>ROUND(D44/D$40*100,1)</f>
        <v>24.6</v>
      </c>
      <c r="F44" s="8">
        <f aca="true" t="shared" si="9" ref="F44:F55">B44-D44</f>
        <v>228540</v>
      </c>
      <c r="G44" s="10">
        <f>IF(AND(B44&gt;0,D44=""),"皆増  ",IF(AND(B44="",D44&gt;0),"皆減  ",ROUND(F44/D44*100,1)))</f>
        <v>3.2</v>
      </c>
    </row>
    <row r="45" spans="1:7" s="6" customFormat="1" ht="24.75" customHeight="1" thickBot="1" thickTop="1">
      <c r="A45" s="7" t="s">
        <v>17</v>
      </c>
      <c r="B45" s="15">
        <v>5395953</v>
      </c>
      <c r="C45" s="9">
        <f>ROUND(B45/B$40*100,1)</f>
        <v>17.7</v>
      </c>
      <c r="D45" s="8">
        <v>5148580</v>
      </c>
      <c r="E45" s="9">
        <f aca="true" t="shared" si="10" ref="E45:E56">ROUND(D45/D$40*100,1)</f>
        <v>17.7</v>
      </c>
      <c r="F45" s="8">
        <f t="shared" si="9"/>
        <v>247373</v>
      </c>
      <c r="G45" s="10">
        <f aca="true" t="shared" si="11" ref="G45:G56">IF(AND(B45&gt;0,D45=""),"皆増  ",IF(AND(B45="",D45&gt;0),"皆減  ",ROUND(F45/D45*100,1)))</f>
        <v>4.8</v>
      </c>
    </row>
    <row r="46" spans="1:7" s="6" customFormat="1" ht="24.75" customHeight="1" thickBot="1" thickTop="1">
      <c r="A46" s="7" t="s">
        <v>18</v>
      </c>
      <c r="B46" s="15">
        <v>484620</v>
      </c>
      <c r="C46" s="9">
        <f aca="true" t="shared" si="12" ref="C46:C56">ROUND(B46/B$40*100,1)</f>
        <v>1.6</v>
      </c>
      <c r="D46" s="8">
        <v>469721</v>
      </c>
      <c r="E46" s="9">
        <f t="shared" si="10"/>
        <v>1.6</v>
      </c>
      <c r="F46" s="8">
        <f t="shared" si="9"/>
        <v>14899</v>
      </c>
      <c r="G46" s="10">
        <f t="shared" si="11"/>
        <v>3.2</v>
      </c>
    </row>
    <row r="47" spans="1:7" s="6" customFormat="1" ht="24.75" customHeight="1" thickBot="1" thickTop="1">
      <c r="A47" s="7" t="s">
        <v>19</v>
      </c>
      <c r="B47" s="15">
        <v>5496101</v>
      </c>
      <c r="C47" s="9">
        <f t="shared" si="12"/>
        <v>18</v>
      </c>
      <c r="D47" s="8">
        <v>5154735</v>
      </c>
      <c r="E47" s="9">
        <f t="shared" si="10"/>
        <v>17.7</v>
      </c>
      <c r="F47" s="8">
        <f t="shared" si="9"/>
        <v>341366</v>
      </c>
      <c r="G47" s="10">
        <f t="shared" si="11"/>
        <v>6.6</v>
      </c>
    </row>
    <row r="48" spans="1:7" s="6" customFormat="1" ht="24.75" customHeight="1" thickBot="1" thickTop="1">
      <c r="A48" s="7" t="s">
        <v>20</v>
      </c>
      <c r="B48" s="15">
        <v>1526193</v>
      </c>
      <c r="C48" s="9">
        <f t="shared" si="12"/>
        <v>5</v>
      </c>
      <c r="D48" s="8">
        <v>1225923</v>
      </c>
      <c r="E48" s="9">
        <f t="shared" si="10"/>
        <v>4.2</v>
      </c>
      <c r="F48" s="8">
        <f t="shared" si="9"/>
        <v>300270</v>
      </c>
      <c r="G48" s="10">
        <f t="shared" si="11"/>
        <v>24.5</v>
      </c>
    </row>
    <row r="49" spans="1:7" s="6" customFormat="1" ht="24.75" customHeight="1" thickBot="1" thickTop="1">
      <c r="A49" s="7" t="s">
        <v>21</v>
      </c>
      <c r="B49" s="15">
        <v>1397121</v>
      </c>
      <c r="C49" s="9">
        <f t="shared" si="12"/>
        <v>4.6</v>
      </c>
      <c r="D49" s="8">
        <v>492719</v>
      </c>
      <c r="E49" s="9">
        <f t="shared" si="10"/>
        <v>1.7</v>
      </c>
      <c r="F49" s="8">
        <f t="shared" si="9"/>
        <v>904402</v>
      </c>
      <c r="G49" s="10">
        <f t="shared" si="11"/>
        <v>183.6</v>
      </c>
    </row>
    <row r="50" spans="1:7" s="6" customFormat="1" ht="24.75" customHeight="1" thickBot="1" thickTop="1">
      <c r="A50" s="7" t="s">
        <v>22</v>
      </c>
      <c r="B50" s="15">
        <v>4732995</v>
      </c>
      <c r="C50" s="9">
        <f t="shared" si="12"/>
        <v>15.5</v>
      </c>
      <c r="D50" s="8">
        <v>5220135</v>
      </c>
      <c r="E50" s="9">
        <f t="shared" si="10"/>
        <v>18</v>
      </c>
      <c r="F50" s="8">
        <f t="shared" si="9"/>
        <v>-487140</v>
      </c>
      <c r="G50" s="10">
        <f t="shared" si="11"/>
        <v>-9.3</v>
      </c>
    </row>
    <row r="51" spans="1:7" s="6" customFormat="1" ht="24.75" customHeight="1" thickBot="1" thickTop="1">
      <c r="A51" s="7" t="s">
        <v>23</v>
      </c>
      <c r="B51" s="15">
        <v>9794</v>
      </c>
      <c r="C51" s="9">
        <f t="shared" si="12"/>
        <v>0</v>
      </c>
      <c r="D51" s="8">
        <v>2268</v>
      </c>
      <c r="E51" s="9">
        <f t="shared" si="10"/>
        <v>0</v>
      </c>
      <c r="F51" s="8">
        <f t="shared" si="9"/>
        <v>7526</v>
      </c>
      <c r="G51" s="10">
        <f t="shared" si="11"/>
        <v>331.8</v>
      </c>
    </row>
    <row r="52" spans="1:7" s="6" customFormat="1" ht="24.75" customHeight="1" thickBot="1" thickTop="1">
      <c r="A52" s="7" t="s">
        <v>24</v>
      </c>
      <c r="B52" s="15">
        <v>113869</v>
      </c>
      <c r="C52" s="9">
        <f t="shared" si="12"/>
        <v>0.4</v>
      </c>
      <c r="D52" s="8">
        <v>109693</v>
      </c>
      <c r="E52" s="9">
        <f t="shared" si="10"/>
        <v>0.4</v>
      </c>
      <c r="F52" s="8">
        <f t="shared" si="9"/>
        <v>4176</v>
      </c>
      <c r="G52" s="10">
        <f t="shared" si="11"/>
        <v>3.8</v>
      </c>
    </row>
    <row r="53" spans="1:7" s="6" customFormat="1" ht="24.75" customHeight="1" thickBot="1" thickTop="1">
      <c r="A53" s="7" t="s">
        <v>25</v>
      </c>
      <c r="B53" s="15">
        <v>3967524</v>
      </c>
      <c r="C53" s="9">
        <f t="shared" si="12"/>
        <v>13</v>
      </c>
      <c r="D53" s="8">
        <v>4076486</v>
      </c>
      <c r="E53" s="9">
        <f t="shared" si="10"/>
        <v>14</v>
      </c>
      <c r="F53" s="8">
        <f t="shared" si="9"/>
        <v>-108962</v>
      </c>
      <c r="G53" s="10">
        <f t="shared" si="11"/>
        <v>-2.7</v>
      </c>
    </row>
    <row r="54" spans="1:7" s="6" customFormat="1" ht="24.75" customHeight="1" thickBot="1" thickTop="1">
      <c r="A54" s="7" t="s">
        <v>26</v>
      </c>
      <c r="B54" s="15">
        <v>0</v>
      </c>
      <c r="C54" s="9">
        <f t="shared" si="12"/>
        <v>0</v>
      </c>
      <c r="D54" s="8">
        <v>0</v>
      </c>
      <c r="E54" s="9">
        <f t="shared" si="10"/>
        <v>0</v>
      </c>
      <c r="F54" s="8">
        <f t="shared" si="9"/>
        <v>0</v>
      </c>
      <c r="G54" s="10" t="str">
        <f>IF(AND(B54&gt;0,D54=""),"皆増  ",IF(AND(B54="",D54&gt;0),"皆減  ",IF(AND(B54=0,D54=0),"0  ",ROUND(F54/D54*100,1))))</f>
        <v>0  </v>
      </c>
    </row>
    <row r="55" spans="1:7" s="6" customFormat="1" ht="24.75" customHeight="1" thickBot="1" thickTop="1">
      <c r="A55" s="7" t="s">
        <v>55</v>
      </c>
      <c r="B55" s="8">
        <v>30000</v>
      </c>
      <c r="C55" s="9">
        <f t="shared" si="12"/>
        <v>0.1</v>
      </c>
      <c r="D55" s="8">
        <v>30000</v>
      </c>
      <c r="E55" s="9">
        <f t="shared" si="10"/>
        <v>0.1</v>
      </c>
      <c r="F55" s="8">
        <f t="shared" si="9"/>
        <v>0</v>
      </c>
      <c r="G55" s="10">
        <f t="shared" si="11"/>
        <v>0</v>
      </c>
    </row>
    <row r="56" spans="1:7" s="6" customFormat="1" ht="33" customHeight="1" thickBot="1" thickTop="1">
      <c r="A56" s="3" t="s">
        <v>56</v>
      </c>
      <c r="B56" s="8">
        <f>SUM(B44:B55)</f>
        <v>30527990</v>
      </c>
      <c r="C56" s="9">
        <f t="shared" si="12"/>
        <v>100</v>
      </c>
      <c r="D56" s="8">
        <f>SUM(D44:D55)</f>
        <v>29075540</v>
      </c>
      <c r="E56" s="9">
        <f t="shared" si="10"/>
        <v>100</v>
      </c>
      <c r="F56" s="8">
        <f>SUM(F44:F55)</f>
        <v>1452450</v>
      </c>
      <c r="G56" s="10">
        <f t="shared" si="11"/>
        <v>5</v>
      </c>
    </row>
    <row r="57" ht="18.75" customHeight="1" thickTop="1"/>
  </sheetData>
  <mergeCells count="4">
    <mergeCell ref="A1:G1"/>
    <mergeCell ref="F2:G2"/>
    <mergeCell ref="F26:G26"/>
    <mergeCell ref="F42:G42"/>
  </mergeCells>
  <printOptions horizontalCentered="1"/>
  <pageMargins left="0.41" right="0.3937007874015748" top="0.5905511811023623" bottom="0.4724409448818898" header="0.7086614173228347" footer="0.5118110236220472"/>
  <pageSetup horizontalDpi="600" verticalDpi="600" orientation="portrait" paperSize="9" scale="70" r:id="rId1"/>
  <rowBreaks count="1" manualBreakCount="1">
    <brk id="2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摂津市</cp:lastModifiedBy>
  <cp:lastPrinted>2006-03-07T07:02:31Z</cp:lastPrinted>
  <dcterms:created xsi:type="dcterms:W3CDTF">2003-01-24T02:16:08Z</dcterms:created>
  <dcterms:modified xsi:type="dcterms:W3CDTF">2008-04-03T10:30:51Z</dcterms:modified>
  <cp:category/>
  <cp:version/>
  <cp:contentType/>
  <cp:contentStatus/>
</cp:coreProperties>
</file>