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K0075\経営企画課\06決算統計(下水)\R6\経営比較分析表\"/>
    </mc:Choice>
  </mc:AlternateContent>
  <xr:revisionPtr revIDLastSave="0" documentId="13_ncr:1_{E7FAE2A6-1658-4C7E-9A19-2454B858D438}" xr6:coauthVersionLast="47" xr6:coauthVersionMax="47" xr10:uidLastSave="{00000000-0000-0000-0000-000000000000}"/>
  <workbookProtection workbookAlgorithmName="SHA-512" workbookHashValue="j8JAZO2bAbB1TXUw4Te31gm+V6m/9Ip3+6vfYmWIfj8ZzzcRgqFDX8NtBr7dgghOaV7pLLX8lVJWmzM+SeCjPg==" workbookSaltValue="deGE11xDaEhtA/8zUN6G2w==" workbookSpinCount="100000" lockStructure="1"/>
  <bookViews>
    <workbookView xWindow="-120" yWindow="-120" windowWidth="2064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BB10" i="4"/>
  <c r="AT10" i="4"/>
  <c r="P10"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<sst xmlns="http://schemas.openxmlformats.org/spreadsheetml/2006/main" count="236" uniqueCount="116">
  <si>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</si>
  <si>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</si>
  <si>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</si>
  <si>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</si>
  <si>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</si>
  <si>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</si>
  <si>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</si>
  <si>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</si>
  <si>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</si>
  <si>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</si>
  <si>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</si>
  <si>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</si>
  <si>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</si>
  <si>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</si>
  <si>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</si>
  <si>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</si>
  <si>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</si>
  <si>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</si>
  <si>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</si>
  <si>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</si>
  <si>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</si>
  <si>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</si>
  <si>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</si>
  <si>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</si>
  <si>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</si>
  <si>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</si>
  <si>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</si>
  <si>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</si>
  <si>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</si>
  <si>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</si>
  <si>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</si>
  <si>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</si>
  <si>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</si>
  <si>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</si>
  <si>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</si>
  <si>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</si>
  <si>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</si>
  <si>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</si>
  <si>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</si>
  <si>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</si>
  <si>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</si>
  <si>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</si>
  <si>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</si>
  <si>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</si>
  <si>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</si>
  <si>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</si>
  <si>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</si>
  <si>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</si>
  <si>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</si>
  <si>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</si>
  <si>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</si>
  <si>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</si>
  <si>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</si>
  <si>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</si>
  <si>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</si>
  <si>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</si>
  <si>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</si>
  <si>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</si>
  <si>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</si>
  <si>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</si>
  <si>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</si>
  <si>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</si>
  <si>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</si>
  <si>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</si>
  <si>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</si>
  <si>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</si>
  <si>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</si>
  <si>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</si>
  <si>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</si>
  <si>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</si>
  <si>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</si>
  <si>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</si>
  <si>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</si>
  <si>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</si>
  <si>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</si>
  <si>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</si>
  <si>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</si>
  <si>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</si>
  <si>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</si>
  <si>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</si>
  <si>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</si>
  <si>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</si>
  <si>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</si>
  <si>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</si>
  <si>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</si>
  <si>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</si>
  <si>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</si>
  <si>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</si>
  <si>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</si>
  <si>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</si>
  <si>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</si>
  <si>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</si>
  <si>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</si>
  <si>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</si>
  <si>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</si>
  <si>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</si>
  <si>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摂津市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</si>
  <si>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</si>
  <si>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</si>
  <si>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</si>
  <si>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</si>
  <si>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</si>
  <si>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</si>
  <si>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</si>
  <si>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</si>
  <si>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</si>
  <si>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</si>
  <si>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</si>
  <si>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</si>
  <si>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</si>
  <si>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</si>
  <si>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</si>
  <si>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</si>
  <si>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（１）①経常収支比率、②累積欠損金比率、③流動比率、④企業債残高対事業規模比率について
　本市は、昭和後期から平成初期にかけて短期間で集中して下水道整備を実施した。また、市域が淀川、安威川といった一級河川の沿岸部に位置し、土地が低く、工事において地下水等への対策が必要となり、工事費が膨らむこととなった。現在、整備当時に発行した企業債の償還はピークを越えたが、令和5年度まで発生していた資本的収入における基準外繰入金について、令和6年度より資本費平準化債を発行することとなったため、元利償還金の高止まりが続くと見込まれる。
令和6年度決算では、経常収支比率が105.81％と黒字を確保できている。これは、年間有収水量の減少に伴い下水道使用料が前年度から減少となったものの、市が行う受託事業収益や営業外収益の他会計負担金が増加となったことが主な要因であり、健全経営の水準とされる100％を上回っている。企業債の発行額を償還額以内に抑制することで企業債残高対事業規模比率も改善したものの、流動負債（1年以内に償還予定の企業債）が過大なため、流動比率が類似団体と比較して低い水準となっている。
（２）⑤経費回収率、⑥汚水処理原価、⑦施設利用率、⑧水洗化率について
　経費回収率は100％であり、汚水処理にかかる経費を下水道使用料収入により賄うことができた。これは企業債の償還がピークを越えたため、汚水処理原価における汚水資本費（減価償却費及び企業債利息）が減少しているからであるが、流域下水道管理費の増加により汚水処理原価が増加しているため、汚水処理原価は類似事業体平均や全国平均と比較しても高水準にある。なお、令和5年度まで発生していた資本的収入における基準外繰入金については、資本費平準化債の発行により令和6年度は解消している。
　施設利用率は、本市下水道が流域関連公共下水道であり、市管理の単独の処理場を有していないことから算出していない。
　水洗化率は、職員による未水洗化世帯への戸別訪問、水洗便所改造助成金や水洗便所改造資金貸付金等の制度の設置により市民への啓発を行っているが、前年度と比較してほぼ横ばいとなっている。</t>
    <rPh sb="213" eb="215">
      <t>レイワ</t>
    </rPh>
    <rPh sb="216" eb="218">
      <t>ネンド</t>
    </rPh>
    <rPh sb="255" eb="257">
      <t>ミコ</t>
    </rPh>
    <phoneticPr fontId="4"/>
  </si>
  <si>
    <t>　本市では、令和3年度に初めて標準耐用年数である50年を経過した管渠が発生し、令和6年度末の管渠老朽化率は約5％となっている。過去に集中して下水道整備を行ったことにより、10年後には約23.5％の管渠が50年を経過することとなり、その対策に係る費用が増大すると予測している。
　令和6年度は、前年度に引き続き施工より30年以上経過した主要な管渠（口径800ｍｍ以上）を中心にカメラ調査を行い、修繕の緊急度の判定を実施した。調査の結果、緊急で大規模な改築更新、修繕が必要な個所は発見されず、部分的な補修での対応となった。
　令和6年度までに下水道整備に投下された費用は1000億円を超えており、その全てを標準耐用年数以内で改築更新することは困難である。今後は、令和2年度に策定したストックマネジメント計画に基づいて効率的な調査、改築更新、修繕を実施していく必要がある。</t>
    <phoneticPr fontId="4"/>
  </si>
  <si>
    <t>　市内のマンション開発などにより市の人口は微増となっているものの、企業の経費削減に向けた節水努力や一般家庭における節水型機器の普及により、有収水量は減少傾向にある。それに伴い下水道使用料も減少傾向にあり、これらの傾向は今後も続くと予想される。
　一方で、収益的支出においては減価償却費及び流域下水道管理費が増大し、汚水処理減価が高騰しており、資本的支出においては過去に集中的に整備した管渠の老朽化対策、改築更新等の費用、昨今頻発する大雨等による災害に備えた雨水整備の拡大による工事費等、さらなる費用の増加が見込まれることから、財政見通しは引き続き厳しい状況になると予測している。
　令和6年度は、上下水道ビジョン及び経営戦略の策定から5年が経過し、現在の経営状況や財務指標、上下水道ビジョン及び経営戦略に定めた各施策の進捗状況の評価とそれらの結果を踏まえた将来の収支見通しや課題の見直しを行い、上下水道ビジョン及び経営戦略〔改定版〕として整理した。今後はこの改定版における施策の進捗状況や現状との差異など検証を行いながら、収益状況の推移を見定め、投資と財源の収支均衡を図り、経営基盤の強化に努める。また、ストックマネジメント計画に基づく効率的な施設更新を行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</si>
</sst>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0.09</c:v>
                </c:pt>
                <c:pt idx="1">
                  <c:v>0.03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50A-4E39-BEC4-61F7BB67BB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150A-4E39-BEC4-61F7BB67BB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86-411E-A0A0-AC43F21775E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DD86-411E-A0A0-AC43F21775E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96.02</c:v>
                </c:pt>
                <c:pt idx="1">
                  <c:v>96.21</c:v>
                </c:pt>
                <c:pt idx="2">
                  <c:v>96.27</c:v>
                </c:pt>
                <c:pt idx="3">
                  <c:v>96.36</c:v>
                </c:pt>
                <c:pt idx="4">
                  <c:v>96.4</c:v>
                </c:pt>
              </c:numCache>
            </c:numRef>
          </c:val>
          <c:extLst>
            <c:ext xmlns:c16="http://schemas.microsoft.com/office/drawing/2014/chart" uri="{C3380CC4-5D6E-409C-BE32-E72D297353CC}">
              <c16:uniqueId val="{00000000-508E-4CC9-90B2-138C65C1FE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508E-4CC9-90B2-138C65C1FE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105.79</c:v>
                </c:pt>
                <c:pt idx="1">
                  <c:v>106.83</c:v>
                </c:pt>
                <c:pt idx="2">
                  <c:v>108.32</c:v>
                </c:pt>
                <c:pt idx="3">
                  <c:v>104.09</c:v>
                </c:pt>
                <c:pt idx="4">
                  <c:v>105.81</c:v>
                </c:pt>
              </c:numCache>
            </c:numRef>
          </c:val>
          <c:extLst>
            <c:ext xmlns:c16="http://schemas.microsoft.com/office/drawing/2014/chart" uri="{C3380CC4-5D6E-409C-BE32-E72D297353CC}">
              <c16:uniqueId val="{00000000-4B09-4989-9020-2C483416FF0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4B09-4989-9020-2C483416FF0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14.04</c:v>
                </c:pt>
                <c:pt idx="1">
                  <c:v>17.53</c:v>
                </c:pt>
                <c:pt idx="2">
                  <c:v>20.3</c:v>
                </c:pt>
                <c:pt idx="3">
                  <c:v>23.56</c:v>
                </c:pt>
                <c:pt idx="4">
                  <c:v>26.89</c:v>
                </c:pt>
              </c:numCache>
            </c:numRef>
          </c:val>
          <c:extLst>
            <c:ext xmlns:c16="http://schemas.microsoft.com/office/drawing/2014/chart" uri="{C3380CC4-5D6E-409C-BE32-E72D297353CC}">
              <c16:uniqueId val="{00000000-A792-48EE-BF83-35A68130EA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A792-48EE-BF83-35A68130EA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0.03</c:v>
                </c:pt>
                <c:pt idx="2">
                  <c:v>2.0499999999999998</c:v>
                </c:pt>
                <c:pt idx="3">
                  <c:v>3.99</c:v>
                </c:pt>
                <c:pt idx="4">
                  <c:v>4.99</c:v>
                </c:pt>
              </c:numCache>
            </c:numRef>
          </c:val>
          <c:extLst>
            <c:ext xmlns:c16="http://schemas.microsoft.com/office/drawing/2014/chart" uri="{C3380CC4-5D6E-409C-BE32-E72D297353CC}">
              <c16:uniqueId val="{00000000-456B-45C1-87F9-B16DF241902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456B-45C1-87F9-B16DF241902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01-4CF4-B578-E4EA654D76F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5901-4CF4-B578-E4EA654D76F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26.4</c:v>
                </c:pt>
                <c:pt idx="1">
                  <c:v>41.05</c:v>
                </c:pt>
                <c:pt idx="2">
                  <c:v>38</c:v>
                </c:pt>
                <c:pt idx="3">
                  <c:v>32.79</c:v>
                </c:pt>
                <c:pt idx="4">
                  <c:v>49.58</c:v>
                </c:pt>
              </c:numCache>
            </c:numRef>
          </c:val>
          <c:extLst>
            <c:ext xmlns:c16="http://schemas.microsoft.com/office/drawing/2014/chart" uri="{C3380CC4-5D6E-409C-BE32-E72D297353CC}">
              <c16:uniqueId val="{00000000-71E3-4558-8FEA-36306B64902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71E3-4558-8FEA-36306B64902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576.30999999999995</c:v>
                </c:pt>
                <c:pt idx="1">
                  <c:v>530.22</c:v>
                </c:pt>
                <c:pt idx="2">
                  <c:v>472.65</c:v>
                </c:pt>
                <c:pt idx="3">
                  <c:v>449.47</c:v>
                </c:pt>
                <c:pt idx="4">
                  <c:v>402.29</c:v>
                </c:pt>
              </c:numCache>
            </c:numRef>
          </c:val>
          <c:extLst>
            <c:ext xmlns:c16="http://schemas.microsoft.com/office/drawing/2014/chart" uri="{C3380CC4-5D6E-409C-BE32-E72D297353CC}">
              <c16:uniqueId val="{00000000-2DAB-452F-B6CE-F22DE5DAB8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2DAB-452F-B6CE-F22DE5DAB8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100.96</c:v>
                </c:pt>
                <c:pt idx="1">
                  <c:v>100.5</c:v>
                </c:pt>
                <c:pt idx="2">
                  <c:v>104.39</c:v>
                </c:pt>
                <c:pt idx="3">
                  <c:v>100</c:v>
                </c:pt>
                <c:pt idx="4">
                  <c:v>100</c:v>
                </c:pt>
              </c:numCache>
            </c:numRef>
          </c:val>
          <c:extLst>
            <c:ext xmlns:c16="http://schemas.microsoft.com/office/drawing/2014/chart" uri="{C3380CC4-5D6E-409C-BE32-E72D297353CC}">
              <c16:uniqueId val="{00000000-89E5-4A78-9F68-5B2EC43210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89E5-4A78-9F68-5B2EC43210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153.27000000000001</c:v>
                </c:pt>
                <c:pt idx="1">
                  <c:v>153.32</c:v>
                </c:pt>
                <c:pt idx="2">
                  <c:v>148.63</c:v>
                </c:pt>
                <c:pt idx="3">
                  <c:v>154.66</c:v>
                </c:pt>
                <c:pt idx="4">
                  <c:v>153.96</c:v>
                </c:pt>
              </c:numCache>
            </c:numRef>
          </c:val>
          <c:extLst>
            <c:ext xmlns:c16="http://schemas.microsoft.com/office/drawing/2014/chart" uri="{C3380CC4-5D6E-409C-BE32-E72D297353CC}">
              <c16:uniqueId val="{00000000-237B-41DE-BEBC-A2EB6ADA0D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237B-41DE-BEBC-A2EB6ADA0D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大阪府　摂津市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15">
      <c r="A8" s="2"/>
      <c r="B8" s="76" t="str">
        <f>データ!I6</f>
        <v>法適用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Bb1</v>
      </c>
      <c r="X8" s="76"/>
      <c r="Y8" s="76"/>
      <c r="Z8" s="76"/>
      <c r="AA8" s="76"/>
      <c r="AB8" s="76"/>
      <c r="AC8" s="76"/>
      <c r="AD8" s="77" t="str">
        <f>データ!$M$6</f>
        <v>非設置</v>
      </c>
      <c r="AE8" s="77"/>
      <c r="AF8" s="77"/>
      <c r="AG8" s="77"/>
      <c r="AH8" s="77"/>
      <c r="AI8" s="77"/>
      <c r="AJ8" s="77"/>
      <c r="AK8" s="3"/>
      <c r="AL8" s="50">
        <f>データ!S6</f>
        <v>86344</v>
      </c>
      <c r="AM8" s="50"/>
      <c r="AN8" s="50"/>
      <c r="AO8" s="50"/>
      <c r="AP8" s="50"/>
      <c r="AQ8" s="50"/>
      <c r="AR8" s="50"/>
      <c r="AS8" s="50"/>
      <c r="AT8" s="51">
        <f>データ!T6</f>
        <v>14.87</v>
      </c>
      <c r="AU8" s="51"/>
      <c r="AV8" s="51"/>
      <c r="AW8" s="51"/>
      <c r="AX8" s="51"/>
      <c r="AY8" s="51"/>
      <c r="AZ8" s="51"/>
      <c r="BA8" s="51"/>
      <c r="BB8" s="51">
        <f>データ!U6</f>
        <v>5806.59</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60.41</v>
      </c>
      <c r="J10" s="51"/>
      <c r="K10" s="51"/>
      <c r="L10" s="51"/>
      <c r="M10" s="51"/>
      <c r="N10" s="51"/>
      <c r="O10" s="51"/>
      <c r="P10" s="51">
        <f>データ!P6</f>
        <v>99.37</v>
      </c>
      <c r="Q10" s="51"/>
      <c r="R10" s="51"/>
      <c r="S10" s="51"/>
      <c r="T10" s="51"/>
      <c r="U10" s="51"/>
      <c r="V10" s="51"/>
      <c r="W10" s="51">
        <f>データ!Q6</f>
        <v>71.42</v>
      </c>
      <c r="X10" s="51"/>
      <c r="Y10" s="51"/>
      <c r="Z10" s="51"/>
      <c r="AA10" s="51"/>
      <c r="AB10" s="51"/>
      <c r="AC10" s="51"/>
      <c r="AD10" s="50">
        <f>データ!R6</f>
        <v>2299</v>
      </c>
      <c r="AE10" s="50"/>
      <c r="AF10" s="50"/>
      <c r="AG10" s="50"/>
      <c r="AH10" s="50"/>
      <c r="AI10" s="50"/>
      <c r="AJ10" s="50"/>
      <c r="AK10" s="2"/>
      <c r="AL10" s="50">
        <f>データ!V6</f>
        <v>85755</v>
      </c>
      <c r="AM10" s="50"/>
      <c r="AN10" s="50"/>
      <c r="AO10" s="50"/>
      <c r="AP10" s="50"/>
      <c r="AQ10" s="50"/>
      <c r="AR10" s="50"/>
      <c r="AS10" s="50"/>
      <c r="AT10" s="51">
        <f>データ!W6</f>
        <v>11.27</v>
      </c>
      <c r="AU10" s="51"/>
      <c r="AV10" s="51"/>
      <c r="AW10" s="51"/>
      <c r="AX10" s="51"/>
      <c r="AY10" s="51"/>
      <c r="AZ10" s="51"/>
      <c r="BA10" s="51"/>
      <c r="BB10" s="51">
        <f>データ!X6</f>
        <v>7609.14</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113</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1qgJ8/K23uCLdA2HJGGqnTBYCfir4mbEmyeo0HcuOeWoaSVB8uLOHFHEXgu1+P+0CrQXGDFf3I4Qkfxi0Hz8A==" saltValue="/2ACQM50G6IhS4sb4ntZ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272248</v>
      </c>
      <c r="D6" s="19">
        <f t="shared" si="3"/>
        <v>46</v>
      </c>
      <c r="E6" s="19">
        <f t="shared" si="3"/>
        <v>17</v>
      </c>
      <c r="F6" s="19">
        <f t="shared" si="3"/>
        <v>1</v>
      </c>
      <c r="G6" s="19">
        <f t="shared" si="3"/>
        <v>0</v>
      </c>
      <c r="H6" s="19" t="str">
        <f t="shared" si="3"/>
        <v>大阪府　摂津市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60.41</v>
      </c>
      <c r="P6" s="20">
        <f t="shared" si="3"/>
        <v>99.37</v>
      </c>
      <c r="Q6" s="20">
        <f t="shared" si="3"/>
        <v>71.42</v>
      </c>
      <c r="R6" s="20">
        <f t="shared" si="3"/>
        <v>2299</v>
      </c>
      <c r="S6" s="20">
        <f t="shared" si="3"/>
        <v>86344</v>
      </c>
      <c r="T6" s="20">
        <f t="shared" si="3"/>
        <v>14.87</v>
      </c>
      <c r="U6" s="20">
        <f t="shared" si="3"/>
        <v>5806.59</v>
      </c>
      <c r="V6" s="20">
        <f t="shared" si="3"/>
        <v>85755</v>
      </c>
      <c r="W6" s="20">
        <f t="shared" si="3"/>
        <v>11.27</v>
      </c>
      <c r="X6" s="20">
        <f t="shared" si="3"/>
        <v>7609.14</v>
      </c>
      <c r="Y6" s="21">
        <f>IF(Y7="",NA(),Y7)</f>
        <v>105.79</v>
      </c>
      <c r="Z6" s="21">
        <f t="shared" ref="Z6:AH6" si="4">IF(Z7="",NA(),Z7)</f>
        <v>106.83</v>
      </c>
      <c r="AA6" s="21">
        <f t="shared" si="4"/>
        <v>108.32</v>
      </c>
      <c r="AB6" s="21">
        <f t="shared" si="4"/>
        <v>104.09</v>
      </c>
      <c r="AC6" s="21">
        <f t="shared" si="4"/>
        <v>105.81</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26.4</v>
      </c>
      <c r="AV6" s="21">
        <f t="shared" ref="AV6:BD6" si="6">IF(AV7="",NA(),AV7)</f>
        <v>41.05</v>
      </c>
      <c r="AW6" s="21">
        <f t="shared" si="6"/>
        <v>38</v>
      </c>
      <c r="AX6" s="21">
        <f t="shared" si="6"/>
        <v>32.79</v>
      </c>
      <c r="AY6" s="21">
        <f t="shared" si="6"/>
        <v>49.58</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576.30999999999995</v>
      </c>
      <c r="BG6" s="21">
        <f t="shared" ref="BG6:BO6" si="7">IF(BG7="",NA(),BG7)</f>
        <v>530.22</v>
      </c>
      <c r="BH6" s="21">
        <f t="shared" si="7"/>
        <v>472.65</v>
      </c>
      <c r="BI6" s="21">
        <f t="shared" si="7"/>
        <v>449.47</v>
      </c>
      <c r="BJ6" s="21">
        <f t="shared" si="7"/>
        <v>402.29</v>
      </c>
      <c r="BK6" s="21">
        <f t="shared" si="7"/>
        <v>843.72</v>
      </c>
      <c r="BL6" s="21">
        <f t="shared" si="7"/>
        <v>788.62</v>
      </c>
      <c r="BM6" s="21">
        <f t="shared" si="7"/>
        <v>772.15</v>
      </c>
      <c r="BN6" s="21">
        <f t="shared" si="7"/>
        <v>717.6</v>
      </c>
      <c r="BO6" s="21">
        <f t="shared" si="7"/>
        <v>718.5</v>
      </c>
      <c r="BP6" s="20" t="str">
        <f>IF(BP7="","",IF(BP7="-","【-】","【"&amp;SUBSTITUTE(TEXT(BP7,"#,##0.00"),"-","△")&amp;"】"))</f>
        <v>【602.56】</v>
      </c>
      <c r="BQ6" s="21">
        <f>IF(BQ7="",NA(),BQ7)</f>
        <v>100.96</v>
      </c>
      <c r="BR6" s="21">
        <f t="shared" ref="BR6:BZ6" si="8">IF(BR7="",NA(),BR7)</f>
        <v>100.5</v>
      </c>
      <c r="BS6" s="21">
        <f t="shared" si="8"/>
        <v>104.39</v>
      </c>
      <c r="BT6" s="21">
        <f t="shared" si="8"/>
        <v>100</v>
      </c>
      <c r="BU6" s="21">
        <f t="shared" si="8"/>
        <v>100</v>
      </c>
      <c r="BV6" s="21">
        <f t="shared" si="8"/>
        <v>94.81</v>
      </c>
      <c r="BW6" s="21">
        <f t="shared" si="8"/>
        <v>99.88</v>
      </c>
      <c r="BX6" s="21">
        <f t="shared" si="8"/>
        <v>98.82</v>
      </c>
      <c r="BY6" s="21">
        <f t="shared" si="8"/>
        <v>97.58</v>
      </c>
      <c r="BZ6" s="21">
        <f t="shared" si="8"/>
        <v>98.33</v>
      </c>
      <c r="CA6" s="20" t="str">
        <f>IF(CA7="","",IF(CA7="-","【-】","【"&amp;SUBSTITUTE(TEXT(CA7,"#,##0.00"),"-","△")&amp;"】"))</f>
        <v>【97.94】</v>
      </c>
      <c r="CB6" s="21">
        <f>IF(CB7="",NA(),CB7)</f>
        <v>153.27000000000001</v>
      </c>
      <c r="CC6" s="21">
        <f t="shared" ref="CC6:CK6" si="9">IF(CC7="",NA(),CC7)</f>
        <v>153.32</v>
      </c>
      <c r="CD6" s="21">
        <f t="shared" si="9"/>
        <v>148.63</v>
      </c>
      <c r="CE6" s="21">
        <f t="shared" si="9"/>
        <v>154.66</v>
      </c>
      <c r="CF6" s="21">
        <f t="shared" si="9"/>
        <v>153.96</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96.02</v>
      </c>
      <c r="CY6" s="21">
        <f t="shared" ref="CY6:DG6" si="11">IF(CY7="",NA(),CY7)</f>
        <v>96.21</v>
      </c>
      <c r="CZ6" s="21">
        <f t="shared" si="11"/>
        <v>96.27</v>
      </c>
      <c r="DA6" s="21">
        <f t="shared" si="11"/>
        <v>96.36</v>
      </c>
      <c r="DB6" s="21">
        <f t="shared" si="11"/>
        <v>96.4</v>
      </c>
      <c r="DC6" s="21">
        <f t="shared" si="11"/>
        <v>95.96</v>
      </c>
      <c r="DD6" s="21">
        <f t="shared" si="11"/>
        <v>95.73</v>
      </c>
      <c r="DE6" s="21">
        <f t="shared" si="11"/>
        <v>96.1</v>
      </c>
      <c r="DF6" s="21">
        <f t="shared" si="11"/>
        <v>96.61</v>
      </c>
      <c r="DG6" s="21">
        <f t="shared" si="11"/>
        <v>96.35</v>
      </c>
      <c r="DH6" s="20" t="str">
        <f>IF(DH7="","",IF(DH7="-","【-】","【"&amp;SUBSTITUTE(TEXT(DH7,"#,##0.00"),"-","△")&amp;"】"))</f>
        <v>【96.00】</v>
      </c>
      <c r="DI6" s="21">
        <f>IF(DI7="",NA(),DI7)</f>
        <v>14.04</v>
      </c>
      <c r="DJ6" s="21">
        <f t="shared" ref="DJ6:DR6" si="12">IF(DJ7="",NA(),DJ7)</f>
        <v>17.53</v>
      </c>
      <c r="DK6" s="21">
        <f t="shared" si="12"/>
        <v>20.3</v>
      </c>
      <c r="DL6" s="21">
        <f t="shared" si="12"/>
        <v>23.56</v>
      </c>
      <c r="DM6" s="21">
        <f t="shared" si="12"/>
        <v>26.89</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1">
        <f t="shared" ref="DU6:EC6" si="13">IF(DU7="",NA(),DU7)</f>
        <v>0.03</v>
      </c>
      <c r="DV6" s="21">
        <f t="shared" si="13"/>
        <v>2.0499999999999998</v>
      </c>
      <c r="DW6" s="21">
        <f t="shared" si="13"/>
        <v>3.99</v>
      </c>
      <c r="DX6" s="21">
        <f t="shared" si="13"/>
        <v>4.99</v>
      </c>
      <c r="DY6" s="21">
        <f t="shared" si="13"/>
        <v>1.63</v>
      </c>
      <c r="DZ6" s="21">
        <f t="shared" si="13"/>
        <v>1.94</v>
      </c>
      <c r="EA6" s="21">
        <f t="shared" si="13"/>
        <v>2.42</v>
      </c>
      <c r="EB6" s="21">
        <f t="shared" si="13"/>
        <v>3</v>
      </c>
      <c r="EC6" s="21">
        <f t="shared" si="13"/>
        <v>3.91</v>
      </c>
      <c r="ED6" s="20" t="str">
        <f>IF(ED7="","",IF(ED7="-","【-】","【"&amp;SUBSTITUTE(TEXT(ED7,"#,##0.00"),"-","△")&amp;"】"))</f>
        <v>【9.46】</v>
      </c>
      <c r="EE6" s="21">
        <f>IF(EE7="",NA(),EE7)</f>
        <v>0.09</v>
      </c>
      <c r="EF6" s="21">
        <f t="shared" ref="EF6:EN6" si="14">IF(EF7="",NA(),EF7)</f>
        <v>0.03</v>
      </c>
      <c r="EG6" s="20">
        <f t="shared" si="14"/>
        <v>0</v>
      </c>
      <c r="EH6" s="20">
        <f t="shared" si="14"/>
        <v>0</v>
      </c>
      <c r="EI6" s="20">
        <f t="shared" si="14"/>
        <v>0</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15">
      <c r="A7" s="14"/>
      <c r="B7" s="23">
        <v>2024</v>
      </c>
      <c r="C7" s="23">
        <v>272248</v>
      </c>
      <c r="D7" s="23">
        <v>46</v>
      </c>
      <c r="E7" s="23">
        <v>17</v>
      </c>
      <c r="F7" s="23">
        <v>1</v>
      </c>
      <c r="G7" s="23">
        <v>0</v>
      </c>
      <c r="H7" s="23" t="s">
        <v>96</v>
      </c>
      <c r="I7" s="23" t="s">
        <v>97</v>
      </c>
      <c r="J7" s="23" t="s">
        <v>98</v>
      </c>
      <c r="K7" s="23" t="s">
        <v>99</v>
      </c>
      <c r="L7" s="23" t="s">
        <v>100</v>
      </c>
      <c r="M7" s="23" t="s">
        <v>101</v>
      </c>
      <c r="N7" s="24" t="s">
        <v>102</v>
      </c>
      <c r="O7" s="24">
        <v>60.41</v>
      </c>
      <c r="P7" s="24">
        <v>99.37</v>
      </c>
      <c r="Q7" s="24">
        <v>71.42</v>
      </c>
      <c r="R7" s="24">
        <v>2299</v>
      </c>
      <c r="S7" s="24">
        <v>86344</v>
      </c>
      <c r="T7" s="24">
        <v>14.87</v>
      </c>
      <c r="U7" s="24">
        <v>5806.59</v>
      </c>
      <c r="V7" s="24">
        <v>85755</v>
      </c>
      <c r="W7" s="24">
        <v>11.27</v>
      </c>
      <c r="X7" s="24">
        <v>7609.14</v>
      </c>
      <c r="Y7" s="24">
        <v>105.79</v>
      </c>
      <c r="Z7" s="24">
        <v>106.83</v>
      </c>
      <c r="AA7" s="24">
        <v>108.32</v>
      </c>
      <c r="AB7" s="24">
        <v>104.09</v>
      </c>
      <c r="AC7" s="24">
        <v>105.81</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26.4</v>
      </c>
      <c r="AV7" s="24">
        <v>41.05</v>
      </c>
      <c r="AW7" s="24">
        <v>38</v>
      </c>
      <c r="AX7" s="24">
        <v>32.79</v>
      </c>
      <c r="AY7" s="24">
        <v>49.58</v>
      </c>
      <c r="AZ7" s="24">
        <v>37.200000000000003</v>
      </c>
      <c r="BA7" s="24">
        <v>47.13</v>
      </c>
      <c r="BB7" s="24">
        <v>50.85</v>
      </c>
      <c r="BC7" s="24">
        <v>63.13</v>
      </c>
      <c r="BD7" s="24">
        <v>70.599999999999994</v>
      </c>
      <c r="BE7" s="24">
        <v>82.75</v>
      </c>
      <c r="BF7" s="24">
        <v>576.30999999999995</v>
      </c>
      <c r="BG7" s="24">
        <v>530.22</v>
      </c>
      <c r="BH7" s="24">
        <v>472.65</v>
      </c>
      <c r="BI7" s="24">
        <v>449.47</v>
      </c>
      <c r="BJ7" s="24">
        <v>402.29</v>
      </c>
      <c r="BK7" s="24">
        <v>843.72</v>
      </c>
      <c r="BL7" s="24">
        <v>788.62</v>
      </c>
      <c r="BM7" s="24">
        <v>772.15</v>
      </c>
      <c r="BN7" s="24">
        <v>717.6</v>
      </c>
      <c r="BO7" s="24">
        <v>718.5</v>
      </c>
      <c r="BP7" s="24">
        <v>602.55999999999995</v>
      </c>
      <c r="BQ7" s="24">
        <v>100.96</v>
      </c>
      <c r="BR7" s="24">
        <v>100.5</v>
      </c>
      <c r="BS7" s="24">
        <v>104.39</v>
      </c>
      <c r="BT7" s="24">
        <v>100</v>
      </c>
      <c r="BU7" s="24">
        <v>100</v>
      </c>
      <c r="BV7" s="24">
        <v>94.81</v>
      </c>
      <c r="BW7" s="24">
        <v>99.88</v>
      </c>
      <c r="BX7" s="24">
        <v>98.82</v>
      </c>
      <c r="BY7" s="24">
        <v>97.58</v>
      </c>
      <c r="BZ7" s="24">
        <v>98.33</v>
      </c>
      <c r="CA7" s="24">
        <v>97.94</v>
      </c>
      <c r="CB7" s="24">
        <v>153.27000000000001</v>
      </c>
      <c r="CC7" s="24">
        <v>153.32</v>
      </c>
      <c r="CD7" s="24">
        <v>148.63</v>
      </c>
      <c r="CE7" s="24">
        <v>154.66</v>
      </c>
      <c r="CF7" s="24">
        <v>153.96</v>
      </c>
      <c r="CG7" s="24">
        <v>129.9</v>
      </c>
      <c r="CH7" s="24">
        <v>126.94</v>
      </c>
      <c r="CI7" s="24">
        <v>128.38999999999999</v>
      </c>
      <c r="CJ7" s="24">
        <v>129.85</v>
      </c>
      <c r="CK7" s="24">
        <v>133.66</v>
      </c>
      <c r="CL7" s="24">
        <v>140.97999999999999</v>
      </c>
      <c r="CM7" s="24" t="s">
        <v>102</v>
      </c>
      <c r="CN7" s="24" t="s">
        <v>102</v>
      </c>
      <c r="CO7" s="24" t="s">
        <v>102</v>
      </c>
      <c r="CP7" s="24" t="s">
        <v>102</v>
      </c>
      <c r="CQ7" s="24" t="s">
        <v>102</v>
      </c>
      <c r="CR7" s="24">
        <v>80.11</v>
      </c>
      <c r="CS7" s="24">
        <v>82.83</v>
      </c>
      <c r="CT7" s="24">
        <v>69.38</v>
      </c>
      <c r="CU7" s="24">
        <v>70.39</v>
      </c>
      <c r="CV7" s="24">
        <v>72.13</v>
      </c>
      <c r="CW7" s="24">
        <v>60.13</v>
      </c>
      <c r="CX7" s="24">
        <v>96.02</v>
      </c>
      <c r="CY7" s="24">
        <v>96.21</v>
      </c>
      <c r="CZ7" s="24">
        <v>96.27</v>
      </c>
      <c r="DA7" s="24">
        <v>96.36</v>
      </c>
      <c r="DB7" s="24">
        <v>96.4</v>
      </c>
      <c r="DC7" s="24">
        <v>95.96</v>
      </c>
      <c r="DD7" s="24">
        <v>95.73</v>
      </c>
      <c r="DE7" s="24">
        <v>96.1</v>
      </c>
      <c r="DF7" s="24">
        <v>96.61</v>
      </c>
      <c r="DG7" s="24">
        <v>96.35</v>
      </c>
      <c r="DH7" s="24">
        <v>96</v>
      </c>
      <c r="DI7" s="24">
        <v>14.04</v>
      </c>
      <c r="DJ7" s="24">
        <v>17.53</v>
      </c>
      <c r="DK7" s="24">
        <v>20.3</v>
      </c>
      <c r="DL7" s="24">
        <v>23.56</v>
      </c>
      <c r="DM7" s="24">
        <v>26.89</v>
      </c>
      <c r="DN7" s="24">
        <v>20.23</v>
      </c>
      <c r="DO7" s="24">
        <v>22.34</v>
      </c>
      <c r="DP7" s="24">
        <v>24.65</v>
      </c>
      <c r="DQ7" s="24">
        <v>24.87</v>
      </c>
      <c r="DR7" s="24">
        <v>26.94</v>
      </c>
      <c r="DS7" s="24">
        <v>42.2</v>
      </c>
      <c r="DT7" s="24">
        <v>0</v>
      </c>
      <c r="DU7" s="24">
        <v>0.03</v>
      </c>
      <c r="DV7" s="24">
        <v>2.0499999999999998</v>
      </c>
      <c r="DW7" s="24">
        <v>3.99</v>
      </c>
      <c r="DX7" s="24">
        <v>4.99</v>
      </c>
      <c r="DY7" s="24">
        <v>1.63</v>
      </c>
      <c r="DZ7" s="24">
        <v>1.94</v>
      </c>
      <c r="EA7" s="24">
        <v>2.42</v>
      </c>
      <c r="EB7" s="24">
        <v>3</v>
      </c>
      <c r="EC7" s="24">
        <v>3.91</v>
      </c>
      <c r="ED7" s="24">
        <v>9.4600000000000009</v>
      </c>
      <c r="EE7" s="24">
        <v>0.09</v>
      </c>
      <c r="EF7" s="24">
        <v>0.03</v>
      </c>
      <c r="EG7" s="24">
        <v>0</v>
      </c>
      <c r="EH7" s="24">
        <v>0</v>
      </c>
      <c r="EI7" s="24">
        <v>0</v>
      </c>
      <c r="EJ7" s="24">
        <v>0.12</v>
      </c>
      <c r="EK7" s="24">
        <v>0.35</v>
      </c>
      <c r="EL7" s="24">
        <v>0.1</v>
      </c>
      <c r="EM7" s="24">
        <v>1.51</v>
      </c>
      <c r="EN7" s="24">
        <v>0.17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野田　千春</cp:lastModifiedBy>
  <cp:lastPrinted>2026-02-12T01:55:21Z</cp:lastPrinted>
  <dcterms:created xsi:type="dcterms:W3CDTF">2025-12-23T06:03:06Z</dcterms:created>
  <dcterms:modified xsi:type="dcterms:W3CDTF">2026-03-11T01:59:41Z</dcterms:modified>
  <cp:category/>
</cp:coreProperties>
</file>