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K0075\経営企画課\06決算統計(下水)\R4\経営比較分析表\【経営比較分析表】2022_272248_46_1718\"/>
    </mc:Choice>
  </mc:AlternateContent>
  <xr:revisionPtr revIDLastSave="0" documentId="13_ncr:1_{2DC0138C-28EC-44CA-B587-6B93558352B7}" xr6:coauthVersionLast="47" xr6:coauthVersionMax="47" xr10:uidLastSave="{00000000-0000-0000-0000-000000000000}"/>
  <workbookProtection workbookAlgorithmName="SHA-512" workbookHashValue="LrQoqNBjKudDG6Daeb+g8EOACSTrur75McVF0B+WkGSrVJ03fejyIcsc14W7FPCfpC8OFcow3BmdZjaS8p4ZeA==" workbookSaltValue="HQk1k2WwCod93Sdm0cK50w==" workbookSpinCount="100000" lockStructure="1"/>
  <bookViews>
    <workbookView xWindow="-120" yWindow="-120" windowWidth="20730" windowHeight="110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P10" i="4" s="1"/>
  <c r="O6" i="5"/>
  <c r="I10" i="4" s="1"/>
  <c r="N6" i="5"/>
  <c r="B10" i="4" s="1"/>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E85" i="4"/>
  <c r="BB10" i="4"/>
  <c r="AT10" i="4"/>
  <c r="W10" i="4"/>
  <c r="BB8" i="4"/>
  <c r="AT8" i="4"/>
  <c r="AL8" i="4"/>
  <c r="AD8" i="4"/>
  <c r="W8" i="4"/>
  <c r="B8" i="4"/>
</calcChain>
</file>

<file path=xl/sharedStrings.xml><?xml version="1.0" encoding="utf-8"?>
<sst xmlns="http://schemas.openxmlformats.org/spreadsheetml/2006/main" count="236" uniqueCount="115">
  <si>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</si>
  <si>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</si>
  <si>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</si>
  <si>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</si>
  <si>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</si>
  <si>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</si>
  <si>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</si>
  <si>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</si>
  <si>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</si>
  <si>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</si>
  <si>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</si>
  <si>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</si>
  <si>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</si>
  <si>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</si>
  <si>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</si>
  <si>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</si>
  <si>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</si>
  <si>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</si>
  <si>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</si>
  <si>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</si>
  <si>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</si>
  <si>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</si>
  <si>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</si>
  <si>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</si>
  <si>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</si>
  <si>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</si>
  <si>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</si>
  <si>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</si>
  <si>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</si>
  <si>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</si>
  <si>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</si>
  <si>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</si>
  <si>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</si>
  <si>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</si>
  <si>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</si>
  <si>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</si>
  <si>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</si>
  <si>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</si>
  <si>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</si>
  <si>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</si>
  <si>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</si>
  <si>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</si>
  <si>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</si>
  <si>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</si>
  <si>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</si>
  <si>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</si>
  <si>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</si>
  <si>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</si>
  <si>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</si>
  <si>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</si>
  <si>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</si>
  <si>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</si>
  <si>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</si>
  <si>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</si>
  <si>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</si>
  <si>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</si>
  <si>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</si>
  <si>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</si>
  <si>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</si>
  <si>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</si>
  <si>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</si>
  <si>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</si>
  <si>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</si>
  <si>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</si>
  <si>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</si>
  <si>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</si>
  <si>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</si>
  <si>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</si>
  <si>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</si>
  <si>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</si>
  <si>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</si>
  <si>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</si>
  <si>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</si>
  <si>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</si>
  <si>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</si>
  <si>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</si>
  <si>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</si>
  <si>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</si>
  <si>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</si>
  <si>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</si>
  <si>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</si>
  <si>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</si>
  <si>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</si>
  <si>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</si>
  <si>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</si>
  <si>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</si>
  <si>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</si>
  <si>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</si>
  <si>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</si>
  <si>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</si>
  <si>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</si>
  <si>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</si>
  <si>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</si>
  <si>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</si>
  <si>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</si>
  <si>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摂津市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</si>
  <si>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</si>
  <si>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</si>
  <si>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</si>
  <si>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</si>
  <si>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</si>
  <si>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</si>
  <si>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</si>
  <si>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</si>
  <si>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</si>
  <si>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</si>
  <si>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</si>
  <si>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</si>
  <si>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</si>
  <si>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</si>
  <si>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</si>
  <si>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</si>
  <si>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本市の管渠において、令和3年度に初めて標準耐用年数である50年を経過した管渠が発生したが、10年後には現存する管渠の約</t>
    </r>
    <r>
      <rPr>
        <sz val="11"/>
        <color rgb="FFFF0000"/>
        <rFont val="ＭＳ ゴシック"/>
        <family val="3"/>
        <charset val="128"/>
      </rPr>
      <t>21</t>
    </r>
    <r>
      <rPr>
        <sz val="11"/>
        <rFont val="ＭＳ ゴシック"/>
        <family val="3"/>
        <charset val="128"/>
      </rPr>
      <t>％、20年後には約50％が50年を経過する見込みである。今後急速に老朽化が進み、その対策に係る費用が増大すると予測している。
　令和</t>
    </r>
    <r>
      <rPr>
        <sz val="11"/>
        <color rgb="FFFF0000"/>
        <rFont val="ＭＳ ゴシック"/>
        <family val="3"/>
        <charset val="128"/>
      </rPr>
      <t>4</t>
    </r>
    <r>
      <rPr>
        <sz val="11"/>
        <rFont val="ＭＳ ゴシック"/>
        <family val="3"/>
        <charset val="128"/>
      </rPr>
      <t>年度は、前年度に引き続き施工より30年以上経過した主要な管渠（口径800ｍｍ以上）を中心にカメラ調査を行い、修繕の緊急度の判定を実施した。調査の結果、緊急で大規模な改築更新、修繕が必要な個所は発見されず、部分的な補修での対応となった。
　令和</t>
    </r>
    <r>
      <rPr>
        <sz val="11"/>
        <color rgb="FFFF0000"/>
        <rFont val="ＭＳ ゴシック"/>
        <family val="3"/>
        <charset val="128"/>
      </rPr>
      <t>4</t>
    </r>
    <r>
      <rPr>
        <sz val="11"/>
        <rFont val="ＭＳ ゴシック"/>
        <family val="3"/>
        <charset val="128"/>
      </rPr>
      <t>年度までに公共下水道整備に投下された費用は900億円を超えており、その全てを標準耐用年数以内で改築更新することは困難であるから、令和2年度に策定したストックマネジメント計画に基づいて効率的な調査、改築更新、修繕を実施する。</t>
    </r>
    <rPh sb="11" eb="13">
      <t>レイワ</t>
    </rPh>
    <rPh sb="14" eb="16">
      <t>ネンド</t>
    </rPh>
    <rPh sb="17" eb="18">
      <t>ハジ</t>
    </rPh>
    <rPh sb="40" eb="42">
      <t>ハッセイ</t>
    </rPh>
    <phoneticPr fontId="4"/>
  </si>
  <si>
    <t>　企業の経費削減に向けた節水努力や一般家庭における節水型機器の普及により、開発や社会情勢で部分的に増減することはあっても、全体的に有収水量は減少傾向にある。それに伴い下水道使用料も減少していくものと予想されるが、ピークを迎えた企業債の元利償還が順次終了していくことから、経常収支比率等の指標は改善していくと思われる。
　一方で、過去に集中的に整備した管渠の老朽化対策、改築更新等の費用、昨今頻発する大雨等による災害に備えた雨水整備の拡大による工事費等、さらなる費用の増加が見込まれることから、財政見通しは引き続き厳しい状況になると予測している。
　今後は、令和元年度に策定した摂津市上下水道ビジョン及び摂津市下水道事業経営戦略に基づいて、収支構造の適正化及び経営基盤の強化を図る。</t>
    <rPh sb="40" eb="42">
      <t>シャカイ</t>
    </rPh>
    <rPh sb="42" eb="44">
      <t>ジョウセイ</t>
    </rPh>
    <rPh sb="45" eb="48">
      <t>ブブンテキ</t>
    </rPh>
    <phoneticPr fontId="4"/>
  </si>
  <si>
    <r>
      <t>　本市は平成29年度より地方公営企業法を全部適用し、企業会計に移行した。
（１）①経常収支比率、②累積欠損金比率、③流動比率、④企業債残高対事業規模比率について
　本市は、昭和後期から平成初期にかけて短期間で集中して下水道整備を実施した。また、市域が淀川、安威川といった一級河川の沿岸部に位置し、土地が低く、工事において地下水等への対策が必要となり、工事費が膨らむこととなった。
　現在、整備当時に発行した企業債の償還はピークを越えたが、平成17年度以降は毎年資本費平準化債を発行していたこともあり、元利償還金は高止まりが続いている。
　令和</t>
    </r>
    <r>
      <rPr>
        <sz val="9"/>
        <color rgb="FFFF0000"/>
        <rFont val="ＭＳ ゴシック"/>
        <family val="3"/>
        <charset val="128"/>
      </rPr>
      <t>4</t>
    </r>
    <r>
      <rPr>
        <sz val="9"/>
        <rFont val="ＭＳ ゴシック"/>
        <family val="3"/>
        <charset val="128"/>
      </rPr>
      <t>年度決算では、経常収支比率が</t>
    </r>
    <r>
      <rPr>
        <sz val="9"/>
        <color rgb="FFFF0000"/>
        <rFont val="ＭＳ ゴシック"/>
        <family val="3"/>
        <charset val="128"/>
      </rPr>
      <t>108.32</t>
    </r>
    <r>
      <rPr>
        <sz val="9"/>
        <rFont val="ＭＳ ゴシック"/>
        <family val="3"/>
        <charset val="128"/>
      </rPr>
      <t>％と引き続き黒字を確保できており、企業債の発行額を償還額以内に抑制することで企業債残高対事業規模比率も改善した。しかし、上述のとおり企業債の元利償還金が高止まりして流動負債（1年以内に償還予定の企業債）が過大となっているため、流動比率が類似団体と比較して低い水準となっている。
（２）⑤経費回収率、⑥汚水処理原価、⑦施設利用率、⑧水洗化率について
　経費回収率は</t>
    </r>
    <r>
      <rPr>
        <sz val="9"/>
        <color rgb="FFFF0000"/>
        <rFont val="ＭＳ ゴシック"/>
        <family val="3"/>
        <charset val="128"/>
      </rPr>
      <t>104.39</t>
    </r>
    <r>
      <rPr>
        <sz val="9"/>
        <rFont val="ＭＳ ゴシック"/>
        <family val="3"/>
        <charset val="128"/>
      </rPr>
      <t>％であり、</t>
    </r>
    <r>
      <rPr>
        <sz val="9"/>
        <color rgb="FFFF0000"/>
        <rFont val="ＭＳ ゴシック"/>
        <family val="3"/>
        <charset val="128"/>
      </rPr>
      <t>汚水処理にかかる経費を下水道使用料収入により賄うことができた。</t>
    </r>
    <r>
      <rPr>
        <sz val="9"/>
        <rFont val="ＭＳ ゴシック"/>
        <family val="3"/>
        <charset val="128"/>
      </rPr>
      <t>これは企業債の償還がピークを越えたため、汚水処理原価における汚水資本費（減価償却費及び企業債利息）が減少しているからであるが、それでも汚水処理原価は類似団体と比較すると未だ高い水準にある。
　施設利用率は、本市下水道が流域関連公共下水道であり、市管理の単独の処理場を有していないことから算出していない。
　水洗化率は向上に向けて、職員による未水洗化世帯への戸別訪問、水洗便所改造助成金や水洗便所改造資金貸付金等の制度の啓発に努めているが、前年度と比較してほぼ横ばいとなっている。</t>
    </r>
    <rPh sb="261" eb="262">
      <t>ツヅ</t>
    </rPh>
    <rPh sb="484" eb="488">
      <t>オスイショリ</t>
    </rPh>
    <rPh sb="492" eb="494">
      <t>ケイヒ</t>
    </rPh>
    <rPh sb="495" eb="503">
      <t>ゲスイドウシヨウリョウシュウニュウ</t>
    </rPh>
    <rPh sb="506" eb="507">
      <t>マカナ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</si>
</sst>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9"/>
      <color rgb="FFFF0000"/>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1.08</c:v>
                </c:pt>
                <c:pt idx="1">
                  <c:v>0.53</c:v>
                </c:pt>
                <c:pt idx="2">
                  <c:v>0.09</c:v>
                </c:pt>
                <c:pt idx="3">
                  <c:v>0.03</c:v>
                </c:pt>
                <c:pt idx="4" formatCode="#,##0.00;&quot;△&quot;#,##0.00">
                  <c:v>0</c:v>
                </c:pt>
              </c:numCache>
            </c:numRef>
          </c:val>
          <c:extLst>
            <c:ext xmlns:c16="http://schemas.microsoft.com/office/drawing/2014/chart" uri="{C3380CC4-5D6E-409C-BE32-E72D297353CC}">
              <c16:uniqueId val="{00000000-F4E1-48EB-9CA1-DC9420942D1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c:v>
                </c:pt>
                <c:pt idx="1">
                  <c:v>0.12</c:v>
                </c:pt>
                <c:pt idx="2">
                  <c:v>0.12</c:v>
                </c:pt>
                <c:pt idx="3">
                  <c:v>0.35</c:v>
                </c:pt>
                <c:pt idx="4">
                  <c:v>0.1</c:v>
                </c:pt>
              </c:numCache>
            </c:numRef>
          </c:val>
          <c:smooth val="0"/>
          <c:extLst>
            <c:ext xmlns:c16="http://schemas.microsoft.com/office/drawing/2014/chart" uri="{C3380CC4-5D6E-409C-BE32-E72D297353CC}">
              <c16:uniqueId val="{00000001-F4E1-48EB-9CA1-DC9420942D1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60-4BE1-AA34-D910CC70EFA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70.33</c:v>
                </c:pt>
                <c:pt idx="1">
                  <c:v>70.3</c:v>
                </c:pt>
                <c:pt idx="2">
                  <c:v>80.11</c:v>
                </c:pt>
                <c:pt idx="3">
                  <c:v>82.83</c:v>
                </c:pt>
                <c:pt idx="4">
                  <c:v>69.38</c:v>
                </c:pt>
              </c:numCache>
            </c:numRef>
          </c:val>
          <c:smooth val="0"/>
          <c:extLst>
            <c:ext xmlns:c16="http://schemas.microsoft.com/office/drawing/2014/chart" uri="{C3380CC4-5D6E-409C-BE32-E72D297353CC}">
              <c16:uniqueId val="{00000001-C660-4BE1-AA34-D910CC70EFA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95.75</c:v>
                </c:pt>
                <c:pt idx="1">
                  <c:v>95.87</c:v>
                </c:pt>
                <c:pt idx="2">
                  <c:v>96.02</c:v>
                </c:pt>
                <c:pt idx="3">
                  <c:v>96.21</c:v>
                </c:pt>
                <c:pt idx="4">
                  <c:v>96.27</c:v>
                </c:pt>
              </c:numCache>
            </c:numRef>
          </c:val>
          <c:extLst>
            <c:ext xmlns:c16="http://schemas.microsoft.com/office/drawing/2014/chart" uri="{C3380CC4-5D6E-409C-BE32-E72D297353CC}">
              <c16:uniqueId val="{00000000-D6CC-42F7-B8D1-FE1D87A2E3B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95.85</c:v>
                </c:pt>
                <c:pt idx="1">
                  <c:v>95.95</c:v>
                </c:pt>
                <c:pt idx="2">
                  <c:v>95.96</c:v>
                </c:pt>
                <c:pt idx="3">
                  <c:v>95.73</c:v>
                </c:pt>
                <c:pt idx="4">
                  <c:v>96.1</c:v>
                </c:pt>
              </c:numCache>
            </c:numRef>
          </c:val>
          <c:smooth val="0"/>
          <c:extLst>
            <c:ext xmlns:c16="http://schemas.microsoft.com/office/drawing/2014/chart" uri="{C3380CC4-5D6E-409C-BE32-E72D297353CC}">
              <c16:uniqueId val="{00000001-D6CC-42F7-B8D1-FE1D87A2E3B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105.06</c:v>
                </c:pt>
                <c:pt idx="1">
                  <c:v>103.87</c:v>
                </c:pt>
                <c:pt idx="2">
                  <c:v>105.79</c:v>
                </c:pt>
                <c:pt idx="3">
                  <c:v>106.83</c:v>
                </c:pt>
                <c:pt idx="4">
                  <c:v>108.32</c:v>
                </c:pt>
              </c:numCache>
            </c:numRef>
          </c:val>
          <c:extLst>
            <c:ext xmlns:c16="http://schemas.microsoft.com/office/drawing/2014/chart" uri="{C3380CC4-5D6E-409C-BE32-E72D297353CC}">
              <c16:uniqueId val="{00000000-F1B0-4F70-B690-103EB8B2C84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106.41</c:v>
                </c:pt>
                <c:pt idx="1">
                  <c:v>107.34</c:v>
                </c:pt>
                <c:pt idx="2">
                  <c:v>107.87</c:v>
                </c:pt>
                <c:pt idx="3">
                  <c:v>109.78</c:v>
                </c:pt>
                <c:pt idx="4">
                  <c:v>109.96</c:v>
                </c:pt>
              </c:numCache>
            </c:numRef>
          </c:val>
          <c:smooth val="0"/>
          <c:extLst>
            <c:ext xmlns:c16="http://schemas.microsoft.com/office/drawing/2014/chart" uri="{C3380CC4-5D6E-409C-BE32-E72D297353CC}">
              <c16:uniqueId val="{00000001-F1B0-4F70-B690-103EB8B2C84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7.19</c:v>
                </c:pt>
                <c:pt idx="1">
                  <c:v>10.77</c:v>
                </c:pt>
                <c:pt idx="2">
                  <c:v>14.04</c:v>
                </c:pt>
                <c:pt idx="3">
                  <c:v>17.53</c:v>
                </c:pt>
                <c:pt idx="4">
                  <c:v>20.3</c:v>
                </c:pt>
              </c:numCache>
            </c:numRef>
          </c:val>
          <c:extLst>
            <c:ext xmlns:c16="http://schemas.microsoft.com/office/drawing/2014/chart" uri="{C3380CC4-5D6E-409C-BE32-E72D297353CC}">
              <c16:uniqueId val="{00000000-FFBB-4BB8-B4B0-D02D7D554D9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8.36</c:v>
                </c:pt>
                <c:pt idx="1">
                  <c:v>8.5500000000000007</c:v>
                </c:pt>
                <c:pt idx="2">
                  <c:v>20.23</c:v>
                </c:pt>
                <c:pt idx="3">
                  <c:v>22.34</c:v>
                </c:pt>
                <c:pt idx="4">
                  <c:v>24.65</c:v>
                </c:pt>
              </c:numCache>
            </c:numRef>
          </c:val>
          <c:smooth val="0"/>
          <c:extLst>
            <c:ext xmlns:c16="http://schemas.microsoft.com/office/drawing/2014/chart" uri="{C3380CC4-5D6E-409C-BE32-E72D297353CC}">
              <c16:uniqueId val="{00000001-FFBB-4BB8-B4B0-D02D7D554D9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formatCode="#,##0.00;&quot;△&quot;#,##0.00;&quot;-&quot;">
                  <c:v>0.03</c:v>
                </c:pt>
                <c:pt idx="4" formatCode="#,##0.00;&quot;△&quot;#,##0.00;&quot;-&quot;">
                  <c:v>2.0499999999999998</c:v>
                </c:pt>
              </c:numCache>
            </c:numRef>
          </c:val>
          <c:extLst>
            <c:ext xmlns:c16="http://schemas.microsoft.com/office/drawing/2014/chart" uri="{C3380CC4-5D6E-409C-BE32-E72D297353CC}">
              <c16:uniqueId val="{00000000-C9A9-431F-85A3-A761C00884C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3.83</c:v>
                </c:pt>
                <c:pt idx="1">
                  <c:v>2.41</c:v>
                </c:pt>
                <c:pt idx="2">
                  <c:v>1.63</c:v>
                </c:pt>
                <c:pt idx="3">
                  <c:v>1.94</c:v>
                </c:pt>
                <c:pt idx="4">
                  <c:v>2.42</c:v>
                </c:pt>
              </c:numCache>
            </c:numRef>
          </c:val>
          <c:smooth val="0"/>
          <c:extLst>
            <c:ext xmlns:c16="http://schemas.microsoft.com/office/drawing/2014/chart" uri="{C3380CC4-5D6E-409C-BE32-E72D297353CC}">
              <c16:uniqueId val="{00000001-C9A9-431F-85A3-A761C00884C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99-4529-9AAC-4ACD67675DB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0.5</c:v>
                </c:pt>
                <c:pt idx="1">
                  <c:v>0</c:v>
                </c:pt>
                <c:pt idx="2" formatCode="#,##0.00;&quot;△&quot;#,##0.00;&quot;-&quot;">
                  <c:v>11.59</c:v>
                </c:pt>
                <c:pt idx="3" formatCode="#,##0.00;&quot;△&quot;#,##0.00;&quot;-&quot;">
                  <c:v>9.36</c:v>
                </c:pt>
                <c:pt idx="4" formatCode="#,##0.00;&quot;△&quot;#,##0.00;&quot;-&quot;">
                  <c:v>7.56</c:v>
                </c:pt>
              </c:numCache>
            </c:numRef>
          </c:val>
          <c:smooth val="0"/>
          <c:extLst>
            <c:ext xmlns:c16="http://schemas.microsoft.com/office/drawing/2014/chart" uri="{C3380CC4-5D6E-409C-BE32-E72D297353CC}">
              <c16:uniqueId val="{00000001-6599-4529-9AAC-4ACD67675DB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23.13</c:v>
                </c:pt>
                <c:pt idx="1">
                  <c:v>18.22</c:v>
                </c:pt>
                <c:pt idx="2">
                  <c:v>26.4</c:v>
                </c:pt>
                <c:pt idx="3">
                  <c:v>41.05</c:v>
                </c:pt>
                <c:pt idx="4">
                  <c:v>38</c:v>
                </c:pt>
              </c:numCache>
            </c:numRef>
          </c:val>
          <c:extLst>
            <c:ext xmlns:c16="http://schemas.microsoft.com/office/drawing/2014/chart" uri="{C3380CC4-5D6E-409C-BE32-E72D297353CC}">
              <c16:uniqueId val="{00000000-8217-4AFA-9B72-705440B70F7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33.130000000000003</c:v>
                </c:pt>
                <c:pt idx="1">
                  <c:v>35.200000000000003</c:v>
                </c:pt>
                <c:pt idx="2">
                  <c:v>37.200000000000003</c:v>
                </c:pt>
                <c:pt idx="3">
                  <c:v>47.13</c:v>
                </c:pt>
                <c:pt idx="4">
                  <c:v>50.85</c:v>
                </c:pt>
              </c:numCache>
            </c:numRef>
          </c:val>
          <c:smooth val="0"/>
          <c:extLst>
            <c:ext xmlns:c16="http://schemas.microsoft.com/office/drawing/2014/chart" uri="{C3380CC4-5D6E-409C-BE32-E72D297353CC}">
              <c16:uniqueId val="{00000001-8217-4AFA-9B72-705440B70F7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664.82</c:v>
                </c:pt>
                <c:pt idx="1">
                  <c:v>592.07000000000005</c:v>
                </c:pt>
                <c:pt idx="2">
                  <c:v>576.30999999999995</c:v>
                </c:pt>
                <c:pt idx="3">
                  <c:v>530.22</c:v>
                </c:pt>
                <c:pt idx="4">
                  <c:v>472.65</c:v>
                </c:pt>
              </c:numCache>
            </c:numRef>
          </c:val>
          <c:extLst>
            <c:ext xmlns:c16="http://schemas.microsoft.com/office/drawing/2014/chart" uri="{C3380CC4-5D6E-409C-BE32-E72D297353CC}">
              <c16:uniqueId val="{00000000-8135-4188-99BA-E4A4A578465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733.93</c:v>
                </c:pt>
                <c:pt idx="1">
                  <c:v>813.96</c:v>
                </c:pt>
                <c:pt idx="2">
                  <c:v>843.72</c:v>
                </c:pt>
                <c:pt idx="3">
                  <c:v>788.62</c:v>
                </c:pt>
                <c:pt idx="4">
                  <c:v>772.15</c:v>
                </c:pt>
              </c:numCache>
            </c:numRef>
          </c:val>
          <c:smooth val="0"/>
          <c:extLst>
            <c:ext xmlns:c16="http://schemas.microsoft.com/office/drawing/2014/chart" uri="{C3380CC4-5D6E-409C-BE32-E72D297353CC}">
              <c16:uniqueId val="{00000001-8135-4188-99BA-E4A4A578465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100.96</c:v>
                </c:pt>
                <c:pt idx="3">
                  <c:v>100.5</c:v>
                </c:pt>
                <c:pt idx="4">
                  <c:v>104.39</c:v>
                </c:pt>
              </c:numCache>
            </c:numRef>
          </c:val>
          <c:extLst>
            <c:ext xmlns:c16="http://schemas.microsoft.com/office/drawing/2014/chart" uri="{C3380CC4-5D6E-409C-BE32-E72D297353CC}">
              <c16:uniqueId val="{00000000-79A0-44B6-B90B-D942056A57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94.59</c:v>
                </c:pt>
                <c:pt idx="1">
                  <c:v>92.08</c:v>
                </c:pt>
                <c:pt idx="2">
                  <c:v>94.81</c:v>
                </c:pt>
                <c:pt idx="3">
                  <c:v>99.88</c:v>
                </c:pt>
                <c:pt idx="4">
                  <c:v>98.82</c:v>
                </c:pt>
              </c:numCache>
            </c:numRef>
          </c:val>
          <c:smooth val="0"/>
          <c:extLst>
            <c:ext xmlns:c16="http://schemas.microsoft.com/office/drawing/2014/chart" uri="{C3380CC4-5D6E-409C-BE32-E72D297353CC}">
              <c16:uniqueId val="{00000001-79A0-44B6-B90B-D942056A57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157.16</c:v>
                </c:pt>
                <c:pt idx="1">
                  <c:v>156.05000000000001</c:v>
                </c:pt>
                <c:pt idx="2">
                  <c:v>153.27000000000001</c:v>
                </c:pt>
                <c:pt idx="3">
                  <c:v>153.32</c:v>
                </c:pt>
                <c:pt idx="4">
                  <c:v>148.63</c:v>
                </c:pt>
              </c:numCache>
            </c:numRef>
          </c:val>
          <c:extLst>
            <c:ext xmlns:c16="http://schemas.microsoft.com/office/drawing/2014/chart" uri="{C3380CC4-5D6E-409C-BE32-E72D297353CC}">
              <c16:uniqueId val="{00000000-9242-4683-9716-EF7CA3E1EFE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131.22</c:v>
                </c:pt>
                <c:pt idx="1">
                  <c:v>132.94999999999999</c:v>
                </c:pt>
                <c:pt idx="2">
                  <c:v>129.9</c:v>
                </c:pt>
                <c:pt idx="3">
                  <c:v>126.94</c:v>
                </c:pt>
                <c:pt idx="4">
                  <c:v>128.38999999999999</c:v>
                </c:pt>
              </c:numCache>
            </c:numRef>
          </c:val>
          <c:smooth val="0"/>
          <c:extLst>
            <c:ext xmlns:c16="http://schemas.microsoft.com/office/drawing/2014/chart" uri="{C3380CC4-5D6E-409C-BE32-E72D297353CC}">
              <c16:uniqueId val="{00000001-9242-4683-9716-EF7CA3E1EFE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摂津市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Bb1</v>
      </c>
      <c r="X8" s="35"/>
      <c r="Y8" s="35"/>
      <c r="Z8" s="35"/>
      <c r="AA8" s="35"/>
      <c r="AB8" s="35"/>
      <c r="AC8" s="35"/>
      <c r="AD8" s="36" t="str">
        <f>データ!$M$6</f>
        <v>非設置</v>
      </c>
      <c r="AE8" s="36"/>
      <c r="AF8" s="36"/>
      <c r="AG8" s="36"/>
      <c r="AH8" s="36"/>
      <c r="AI8" s="36"/>
      <c r="AJ8" s="36"/>
      <c r="AK8" s="3"/>
      <c r="AL8" s="37">
        <f>データ!S6</f>
        <v>86457</v>
      </c>
      <c r="AM8" s="37"/>
      <c r="AN8" s="37"/>
      <c r="AO8" s="37"/>
      <c r="AP8" s="37"/>
      <c r="AQ8" s="37"/>
      <c r="AR8" s="37"/>
      <c r="AS8" s="37"/>
      <c r="AT8" s="38">
        <f>データ!T6</f>
        <v>14.87</v>
      </c>
      <c r="AU8" s="38"/>
      <c r="AV8" s="38"/>
      <c r="AW8" s="38"/>
      <c r="AX8" s="38"/>
      <c r="AY8" s="38"/>
      <c r="AZ8" s="38"/>
      <c r="BA8" s="38"/>
      <c r="BB8" s="38">
        <f>データ!U6</f>
        <v>5814.19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55.83</v>
      </c>
      <c r="J10" s="38"/>
      <c r="K10" s="38"/>
      <c r="L10" s="38"/>
      <c r="M10" s="38"/>
      <c r="N10" s="38"/>
      <c r="O10" s="38"/>
      <c r="P10" s="38">
        <f>データ!P6</f>
        <v>99.33</v>
      </c>
      <c r="Q10" s="38"/>
      <c r="R10" s="38"/>
      <c r="S10" s="38"/>
      <c r="T10" s="38"/>
      <c r="U10" s="38"/>
      <c r="V10" s="38"/>
      <c r="W10" s="38">
        <f>データ!Q6</f>
        <v>72.099999999999994</v>
      </c>
      <c r="X10" s="38"/>
      <c r="Y10" s="38"/>
      <c r="Z10" s="38"/>
      <c r="AA10" s="38"/>
      <c r="AB10" s="38"/>
      <c r="AC10" s="38"/>
      <c r="AD10" s="37">
        <f>データ!R6</f>
        <v>2299</v>
      </c>
      <c r="AE10" s="37"/>
      <c r="AF10" s="37"/>
      <c r="AG10" s="37"/>
      <c r="AH10" s="37"/>
      <c r="AI10" s="37"/>
      <c r="AJ10" s="37"/>
      <c r="AK10" s="2"/>
      <c r="AL10" s="37">
        <f>データ!V6</f>
        <v>85912</v>
      </c>
      <c r="AM10" s="37"/>
      <c r="AN10" s="37"/>
      <c r="AO10" s="37"/>
      <c r="AP10" s="37"/>
      <c r="AQ10" s="37"/>
      <c r="AR10" s="37"/>
      <c r="AS10" s="37"/>
      <c r="AT10" s="38">
        <f>データ!W6</f>
        <v>11.26</v>
      </c>
      <c r="AU10" s="38"/>
      <c r="AV10" s="38"/>
      <c r="AW10" s="38"/>
      <c r="AX10" s="38"/>
      <c r="AY10" s="38"/>
      <c r="AZ10" s="38"/>
      <c r="BA10" s="38"/>
      <c r="BB10" s="38">
        <f>データ!X6</f>
        <v>7629.84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112</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113</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k9EvFEvBiX69JAouiIcTUEbu7v+7uQqyD39SHvevO0KfQqKHlNNn/EIN9xX+t2KM2hreLl6lv+gCHOEyhG8SDg==" saltValue="puUdctoRame5T3tkU1cBc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272248</v>
      </c>
      <c r="D6" s="19">
        <f t="shared" si="3"/>
        <v>46</v>
      </c>
      <c r="E6" s="19">
        <f t="shared" si="3"/>
        <v>17</v>
      </c>
      <c r="F6" s="19">
        <f t="shared" si="3"/>
        <v>1</v>
      </c>
      <c r="G6" s="19">
        <f t="shared" si="3"/>
        <v>0</v>
      </c>
      <c r="H6" s="19" t="str">
        <f t="shared" si="3"/>
        <v>大阪府　摂津市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55.83</v>
      </c>
      <c r="P6" s="20">
        <f t="shared" si="3"/>
        <v>99.33</v>
      </c>
      <c r="Q6" s="20">
        <f t="shared" si="3"/>
        <v>72.099999999999994</v>
      </c>
      <c r="R6" s="20">
        <f t="shared" si="3"/>
        <v>2299</v>
      </c>
      <c r="S6" s="20">
        <f t="shared" si="3"/>
        <v>86457</v>
      </c>
      <c r="T6" s="20">
        <f t="shared" si="3"/>
        <v>14.87</v>
      </c>
      <c r="U6" s="20">
        <f t="shared" si="3"/>
        <v>5814.19</v>
      </c>
      <c r="V6" s="20">
        <f t="shared" si="3"/>
        <v>85912</v>
      </c>
      <c r="W6" s="20">
        <f t="shared" si="3"/>
        <v>11.26</v>
      </c>
      <c r="X6" s="20">
        <f t="shared" si="3"/>
        <v>7629.84</v>
      </c>
      <c r="Y6" s="21">
        <f>IF(Y7="",NA(),Y7)</f>
        <v>105.06</v>
      </c>
      <c r="Z6" s="21">
        <f t="shared" ref="Z6:AH6" si="4">IF(Z7="",NA(),Z7)</f>
        <v>103.87</v>
      </c>
      <c r="AA6" s="21">
        <f t="shared" si="4"/>
        <v>105.79</v>
      </c>
      <c r="AB6" s="21">
        <f t="shared" si="4"/>
        <v>106.83</v>
      </c>
      <c r="AC6" s="21">
        <f t="shared" si="4"/>
        <v>108.32</v>
      </c>
      <c r="AD6" s="21">
        <f t="shared" si="4"/>
        <v>106.41</v>
      </c>
      <c r="AE6" s="21">
        <f t="shared" si="4"/>
        <v>107.34</v>
      </c>
      <c r="AF6" s="21">
        <f t="shared" si="4"/>
        <v>107.87</v>
      </c>
      <c r="AG6" s="21">
        <f t="shared" si="4"/>
        <v>109.78</v>
      </c>
      <c r="AH6" s="21">
        <f t="shared" si="4"/>
        <v>109.96</v>
      </c>
      <c r="AI6" s="20" t="str">
        <f>IF(AI7="","",IF(AI7="-","【-】","【"&amp;SUBSTITUTE(TEXT(AI7,"#,##0.00"),"-","△")&amp;"】"))</f>
        <v>【106.11】</v>
      </c>
      <c r="AJ6" s="20">
        <f>IF(AJ7="",NA(),AJ7)</f>
        <v>0</v>
      </c>
      <c r="AK6" s="20">
        <f t="shared" ref="AK6:AS6" si="5">IF(AK7="",NA(),AK7)</f>
        <v>0</v>
      </c>
      <c r="AL6" s="20">
        <f t="shared" si="5"/>
        <v>0</v>
      </c>
      <c r="AM6" s="20">
        <f t="shared" si="5"/>
        <v>0</v>
      </c>
      <c r="AN6" s="20">
        <f t="shared" si="5"/>
        <v>0</v>
      </c>
      <c r="AO6" s="21">
        <f t="shared" si="5"/>
        <v>0.5</v>
      </c>
      <c r="AP6" s="20">
        <f t="shared" si="5"/>
        <v>0</v>
      </c>
      <c r="AQ6" s="21">
        <f t="shared" si="5"/>
        <v>11.59</v>
      </c>
      <c r="AR6" s="21">
        <f t="shared" si="5"/>
        <v>9.36</v>
      </c>
      <c r="AS6" s="21">
        <f t="shared" si="5"/>
        <v>7.56</v>
      </c>
      <c r="AT6" s="20" t="str">
        <f>IF(AT7="","",IF(AT7="-","【-】","【"&amp;SUBSTITUTE(TEXT(AT7,"#,##0.00"),"-","△")&amp;"】"))</f>
        <v>【3.15】</v>
      </c>
      <c r="AU6" s="21">
        <f>IF(AU7="",NA(),AU7)</f>
        <v>23.13</v>
      </c>
      <c r="AV6" s="21">
        <f t="shared" ref="AV6:BD6" si="6">IF(AV7="",NA(),AV7)</f>
        <v>18.22</v>
      </c>
      <c r="AW6" s="21">
        <f t="shared" si="6"/>
        <v>26.4</v>
      </c>
      <c r="AX6" s="21">
        <f t="shared" si="6"/>
        <v>41.05</v>
      </c>
      <c r="AY6" s="21">
        <f t="shared" si="6"/>
        <v>38</v>
      </c>
      <c r="AZ6" s="21">
        <f t="shared" si="6"/>
        <v>33.130000000000003</v>
      </c>
      <c r="BA6" s="21">
        <f t="shared" si="6"/>
        <v>35.200000000000003</v>
      </c>
      <c r="BB6" s="21">
        <f t="shared" si="6"/>
        <v>37.200000000000003</v>
      </c>
      <c r="BC6" s="21">
        <f t="shared" si="6"/>
        <v>47.13</v>
      </c>
      <c r="BD6" s="21">
        <f t="shared" si="6"/>
        <v>50.85</v>
      </c>
      <c r="BE6" s="20" t="str">
        <f>IF(BE7="","",IF(BE7="-","【-】","【"&amp;SUBSTITUTE(TEXT(BE7,"#,##0.00"),"-","△")&amp;"】"))</f>
        <v>【73.44】</v>
      </c>
      <c r="BF6" s="21">
        <f>IF(BF7="",NA(),BF7)</f>
        <v>664.82</v>
      </c>
      <c r="BG6" s="21">
        <f t="shared" ref="BG6:BO6" si="7">IF(BG7="",NA(),BG7)</f>
        <v>592.07000000000005</v>
      </c>
      <c r="BH6" s="21">
        <f t="shared" si="7"/>
        <v>576.30999999999995</v>
      </c>
      <c r="BI6" s="21">
        <f t="shared" si="7"/>
        <v>530.22</v>
      </c>
      <c r="BJ6" s="21">
        <f t="shared" si="7"/>
        <v>472.65</v>
      </c>
      <c r="BK6" s="21">
        <f t="shared" si="7"/>
        <v>733.93</v>
      </c>
      <c r="BL6" s="21">
        <f t="shared" si="7"/>
        <v>813.96</v>
      </c>
      <c r="BM6" s="21">
        <f t="shared" si="7"/>
        <v>843.72</v>
      </c>
      <c r="BN6" s="21">
        <f t="shared" si="7"/>
        <v>788.62</v>
      </c>
      <c r="BO6" s="21">
        <f t="shared" si="7"/>
        <v>772.15</v>
      </c>
      <c r="BP6" s="20" t="str">
        <f>IF(BP7="","",IF(BP7="-","【-】","【"&amp;SUBSTITUTE(TEXT(BP7,"#,##0.00"),"-","△")&amp;"】"))</f>
        <v>【652.82】</v>
      </c>
      <c r="BQ6" s="21">
        <f>IF(BQ7="",NA(),BQ7)</f>
        <v>100</v>
      </c>
      <c r="BR6" s="21">
        <f t="shared" ref="BR6:BZ6" si="8">IF(BR7="",NA(),BR7)</f>
        <v>100</v>
      </c>
      <c r="BS6" s="21">
        <f t="shared" si="8"/>
        <v>100.96</v>
      </c>
      <c r="BT6" s="21">
        <f t="shared" si="8"/>
        <v>100.5</v>
      </c>
      <c r="BU6" s="21">
        <f t="shared" si="8"/>
        <v>104.39</v>
      </c>
      <c r="BV6" s="21">
        <f t="shared" si="8"/>
        <v>94.59</v>
      </c>
      <c r="BW6" s="21">
        <f t="shared" si="8"/>
        <v>92.08</v>
      </c>
      <c r="BX6" s="21">
        <f t="shared" si="8"/>
        <v>94.81</v>
      </c>
      <c r="BY6" s="21">
        <f t="shared" si="8"/>
        <v>99.88</v>
      </c>
      <c r="BZ6" s="21">
        <f t="shared" si="8"/>
        <v>98.82</v>
      </c>
      <c r="CA6" s="20" t="str">
        <f>IF(CA7="","",IF(CA7="-","【-】","【"&amp;SUBSTITUTE(TEXT(CA7,"#,##0.00"),"-","△")&amp;"】"))</f>
        <v>【97.61】</v>
      </c>
      <c r="CB6" s="21">
        <f>IF(CB7="",NA(),CB7)</f>
        <v>157.16</v>
      </c>
      <c r="CC6" s="21">
        <f t="shared" ref="CC6:CK6" si="9">IF(CC7="",NA(),CC7)</f>
        <v>156.05000000000001</v>
      </c>
      <c r="CD6" s="21">
        <f t="shared" si="9"/>
        <v>153.27000000000001</v>
      </c>
      <c r="CE6" s="21">
        <f t="shared" si="9"/>
        <v>153.32</v>
      </c>
      <c r="CF6" s="21">
        <f t="shared" si="9"/>
        <v>148.63</v>
      </c>
      <c r="CG6" s="21">
        <f t="shared" si="9"/>
        <v>131.22</v>
      </c>
      <c r="CH6" s="21">
        <f t="shared" si="9"/>
        <v>132.94999999999999</v>
      </c>
      <c r="CI6" s="21">
        <f t="shared" si="9"/>
        <v>129.9</v>
      </c>
      <c r="CJ6" s="21">
        <f t="shared" si="9"/>
        <v>126.94</v>
      </c>
      <c r="CK6" s="21">
        <f t="shared" si="9"/>
        <v>128.38999999999999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70.33</v>
      </c>
      <c r="CS6" s="21">
        <f t="shared" si="10"/>
        <v>70.3</v>
      </c>
      <c r="CT6" s="21">
        <f t="shared" si="10"/>
        <v>80.11</v>
      </c>
      <c r="CU6" s="21">
        <f t="shared" si="10"/>
        <v>82.83</v>
      </c>
      <c r="CV6" s="21">
        <f t="shared" si="10"/>
        <v>69.38</v>
      </c>
      <c r="CW6" s="20" t="str">
        <f>IF(CW7="","",IF(CW7="-","【-】","【"&amp;SUBSTITUTE(TEXT(CW7,"#,##0.00"),"-","△")&amp;"】"))</f>
        <v>【59.10】</v>
      </c>
      <c r="CX6" s="21">
        <f>IF(CX7="",NA(),CX7)</f>
        <v>95.75</v>
      </c>
      <c r="CY6" s="21">
        <f t="shared" ref="CY6:DG6" si="11">IF(CY7="",NA(),CY7)</f>
        <v>95.87</v>
      </c>
      <c r="CZ6" s="21">
        <f t="shared" si="11"/>
        <v>96.02</v>
      </c>
      <c r="DA6" s="21">
        <f t="shared" si="11"/>
        <v>96.21</v>
      </c>
      <c r="DB6" s="21">
        <f t="shared" si="11"/>
        <v>96.27</v>
      </c>
      <c r="DC6" s="21">
        <f t="shared" si="11"/>
        <v>95.85</v>
      </c>
      <c r="DD6" s="21">
        <f t="shared" si="11"/>
        <v>95.95</v>
      </c>
      <c r="DE6" s="21">
        <f t="shared" si="11"/>
        <v>95.96</v>
      </c>
      <c r="DF6" s="21">
        <f t="shared" si="11"/>
        <v>95.73</v>
      </c>
      <c r="DG6" s="21">
        <f t="shared" si="11"/>
        <v>96.1</v>
      </c>
      <c r="DH6" s="20" t="str">
        <f>IF(DH7="","",IF(DH7="-","【-】","【"&amp;SUBSTITUTE(TEXT(DH7,"#,##0.00"),"-","△")&amp;"】"))</f>
        <v>【95.82】</v>
      </c>
      <c r="DI6" s="21">
        <f>IF(DI7="",NA(),DI7)</f>
        <v>7.19</v>
      </c>
      <c r="DJ6" s="21">
        <f t="shared" ref="DJ6:DR6" si="12">IF(DJ7="",NA(),DJ7)</f>
        <v>10.77</v>
      </c>
      <c r="DK6" s="21">
        <f t="shared" si="12"/>
        <v>14.04</v>
      </c>
      <c r="DL6" s="21">
        <f t="shared" si="12"/>
        <v>17.53</v>
      </c>
      <c r="DM6" s="21">
        <f t="shared" si="12"/>
        <v>20.3</v>
      </c>
      <c r="DN6" s="21">
        <f t="shared" si="12"/>
        <v>8.36</v>
      </c>
      <c r="DO6" s="21">
        <f t="shared" si="12"/>
        <v>8.5500000000000007</v>
      </c>
      <c r="DP6" s="21">
        <f t="shared" si="12"/>
        <v>20.23</v>
      </c>
      <c r="DQ6" s="21">
        <f t="shared" si="12"/>
        <v>22.34</v>
      </c>
      <c r="DR6" s="21">
        <f t="shared" si="12"/>
        <v>24.65</v>
      </c>
      <c r="DS6" s="20" t="str">
        <f>IF(DS7="","",IF(DS7="-","【-】","【"&amp;SUBSTITUTE(TEXT(DS7,"#,##0.00"),"-","△")&amp;"】"))</f>
        <v>【39.74】</v>
      </c>
      <c r="DT6" s="20">
        <f>IF(DT7="",NA(),DT7)</f>
        <v>0</v>
      </c>
      <c r="DU6" s="20">
        <f t="shared" ref="DU6:EC6" si="13">IF(DU7="",NA(),DU7)</f>
        <v>0</v>
      </c>
      <c r="DV6" s="20">
        <f t="shared" si="13"/>
        <v>0</v>
      </c>
      <c r="DW6" s="21">
        <f t="shared" si="13"/>
        <v>0.03</v>
      </c>
      <c r="DX6" s="21">
        <f t="shared" si="13"/>
        <v>2.0499999999999998</v>
      </c>
      <c r="DY6" s="21">
        <f t="shared" si="13"/>
        <v>3.83</v>
      </c>
      <c r="DZ6" s="21">
        <f t="shared" si="13"/>
        <v>2.41</v>
      </c>
      <c r="EA6" s="21">
        <f t="shared" si="13"/>
        <v>1.63</v>
      </c>
      <c r="EB6" s="21">
        <f t="shared" si="13"/>
        <v>1.94</v>
      </c>
      <c r="EC6" s="21">
        <f t="shared" si="13"/>
        <v>2.42</v>
      </c>
      <c r="ED6" s="20" t="str">
        <f>IF(ED7="","",IF(ED7="-","【-】","【"&amp;SUBSTITUTE(TEXT(ED7,"#,##0.00"),"-","△")&amp;"】"))</f>
        <v>【7.62】</v>
      </c>
      <c r="EE6" s="21">
        <f>IF(EE7="",NA(),EE7)</f>
        <v>1.08</v>
      </c>
      <c r="EF6" s="21">
        <f t="shared" ref="EF6:EN6" si="14">IF(EF7="",NA(),EF7)</f>
        <v>0.53</v>
      </c>
      <c r="EG6" s="21">
        <f t="shared" si="14"/>
        <v>0.09</v>
      </c>
      <c r="EH6" s="21">
        <f t="shared" si="14"/>
        <v>0.03</v>
      </c>
      <c r="EI6" s="20">
        <f t="shared" si="14"/>
        <v>0</v>
      </c>
      <c r="EJ6" s="21">
        <f t="shared" si="14"/>
        <v>0.3</v>
      </c>
      <c r="EK6" s="21">
        <f t="shared" si="14"/>
        <v>0.12</v>
      </c>
      <c r="EL6" s="21">
        <f t="shared" si="14"/>
        <v>0.12</v>
      </c>
      <c r="EM6" s="21">
        <f t="shared" si="14"/>
        <v>0.35</v>
      </c>
      <c r="EN6" s="21">
        <f t="shared" si="14"/>
        <v>0.1</v>
      </c>
      <c r="EO6" s="20" t="str">
        <f>IF(EO7="","",IF(EO7="-","【-】","【"&amp;SUBSTITUTE(TEXT(EO7,"#,##0.00"),"-","△")&amp;"】"))</f>
        <v>【0.23】</v>
      </c>
    </row>
    <row r="7" spans="1:148" s="22" customFormat="1" x14ac:dyDescent="0.15">
      <c r="A7" s="14"/>
      <c r="B7" s="23">
        <v>2022</v>
      </c>
      <c r="C7" s="23">
        <v>272248</v>
      </c>
      <c r="D7" s="23">
        <v>46</v>
      </c>
      <c r="E7" s="23">
        <v>17</v>
      </c>
      <c r="F7" s="23">
        <v>1</v>
      </c>
      <c r="G7" s="23">
        <v>0</v>
      </c>
      <c r="H7" s="23" t="s">
        <v>95</v>
      </c>
      <c r="I7" s="23" t="s">
        <v>96</v>
      </c>
      <c r="J7" s="23" t="s">
        <v>97</v>
      </c>
      <c r="K7" s="23" t="s">
        <v>98</v>
      </c>
      <c r="L7" s="23" t="s">
        <v>99</v>
      </c>
      <c r="M7" s="23" t="s">
        <v>100</v>
      </c>
      <c r="N7" s="24" t="s">
        <v>101</v>
      </c>
      <c r="O7" s="24">
        <v>55.83</v>
      </c>
      <c r="P7" s="24">
        <v>99.33</v>
      </c>
      <c r="Q7" s="24">
        <v>72.099999999999994</v>
      </c>
      <c r="R7" s="24">
        <v>2299</v>
      </c>
      <c r="S7" s="24">
        <v>86457</v>
      </c>
      <c r="T7" s="24">
        <v>14.87</v>
      </c>
      <c r="U7" s="24">
        <v>5814.19</v>
      </c>
      <c r="V7" s="24">
        <v>85912</v>
      </c>
      <c r="W7" s="24">
        <v>11.26</v>
      </c>
      <c r="X7" s="24">
        <v>7629.84</v>
      </c>
      <c r="Y7" s="24">
        <v>105.06</v>
      </c>
      <c r="Z7" s="24">
        <v>103.87</v>
      </c>
      <c r="AA7" s="24">
        <v>105.79</v>
      </c>
      <c r="AB7" s="24">
        <v>106.83</v>
      </c>
      <c r="AC7" s="24">
        <v>108.32</v>
      </c>
      <c r="AD7" s="24">
        <v>106.41</v>
      </c>
      <c r="AE7" s="24">
        <v>107.34</v>
      </c>
      <c r="AF7" s="24">
        <v>107.87</v>
      </c>
      <c r="AG7" s="24">
        <v>109.78</v>
      </c>
      <c r="AH7" s="24">
        <v>109.96</v>
      </c>
      <c r="AI7" s="24">
        <v>106.11</v>
      </c>
      <c r="AJ7" s="24">
        <v>0</v>
      </c>
      <c r="AK7" s="24">
        <v>0</v>
      </c>
      <c r="AL7" s="24">
        <v>0</v>
      </c>
      <c r="AM7" s="24">
        <v>0</v>
      </c>
      <c r="AN7" s="24">
        <v>0</v>
      </c>
      <c r="AO7" s="24">
        <v>0.5</v>
      </c>
      <c r="AP7" s="24">
        <v>0</v>
      </c>
      <c r="AQ7" s="24">
        <v>11.59</v>
      </c>
      <c r="AR7" s="24">
        <v>9.36</v>
      </c>
      <c r="AS7" s="24">
        <v>7.56</v>
      </c>
      <c r="AT7" s="24">
        <v>3.15</v>
      </c>
      <c r="AU7" s="24">
        <v>23.13</v>
      </c>
      <c r="AV7" s="24">
        <v>18.22</v>
      </c>
      <c r="AW7" s="24">
        <v>26.4</v>
      </c>
      <c r="AX7" s="24">
        <v>41.05</v>
      </c>
      <c r="AY7" s="24">
        <v>38</v>
      </c>
      <c r="AZ7" s="24">
        <v>33.130000000000003</v>
      </c>
      <c r="BA7" s="24">
        <v>35.200000000000003</v>
      </c>
      <c r="BB7" s="24">
        <v>37.200000000000003</v>
      </c>
      <c r="BC7" s="24">
        <v>47.13</v>
      </c>
      <c r="BD7" s="24">
        <v>50.85</v>
      </c>
      <c r="BE7" s="24">
        <v>73.44</v>
      </c>
      <c r="BF7" s="24">
        <v>664.82</v>
      </c>
      <c r="BG7" s="24">
        <v>592.07000000000005</v>
      </c>
      <c r="BH7" s="24">
        <v>576.30999999999995</v>
      </c>
      <c r="BI7" s="24">
        <v>530.22</v>
      </c>
      <c r="BJ7" s="24">
        <v>472.65</v>
      </c>
      <c r="BK7" s="24">
        <v>733.93</v>
      </c>
      <c r="BL7" s="24">
        <v>813.96</v>
      </c>
      <c r="BM7" s="24">
        <v>843.72</v>
      </c>
      <c r="BN7" s="24">
        <v>788.62</v>
      </c>
      <c r="BO7" s="24">
        <v>772.15</v>
      </c>
      <c r="BP7" s="24">
        <v>652.82000000000005</v>
      </c>
      <c r="BQ7" s="24">
        <v>100</v>
      </c>
      <c r="BR7" s="24">
        <v>100</v>
      </c>
      <c r="BS7" s="24">
        <v>100.96</v>
      </c>
      <c r="BT7" s="24">
        <v>100.5</v>
      </c>
      <c r="BU7" s="24">
        <v>104.39</v>
      </c>
      <c r="BV7" s="24">
        <v>94.59</v>
      </c>
      <c r="BW7" s="24">
        <v>92.08</v>
      </c>
      <c r="BX7" s="24">
        <v>94.81</v>
      </c>
      <c r="BY7" s="24">
        <v>99.88</v>
      </c>
      <c r="BZ7" s="24">
        <v>98.82</v>
      </c>
      <c r="CA7" s="24">
        <v>97.61</v>
      </c>
      <c r="CB7" s="24">
        <v>157.16</v>
      </c>
      <c r="CC7" s="24">
        <v>156.05000000000001</v>
      </c>
      <c r="CD7" s="24">
        <v>153.27000000000001</v>
      </c>
      <c r="CE7" s="24">
        <v>153.32</v>
      </c>
      <c r="CF7" s="24">
        <v>148.63</v>
      </c>
      <c r="CG7" s="24">
        <v>131.22</v>
      </c>
      <c r="CH7" s="24">
        <v>132.94999999999999</v>
      </c>
      <c r="CI7" s="24">
        <v>129.9</v>
      </c>
      <c r="CJ7" s="24">
        <v>126.94</v>
      </c>
      <c r="CK7" s="24">
        <v>128.38999999999999</v>
      </c>
      <c r="CL7" s="24">
        <v>138.29</v>
      </c>
      <c r="CM7" s="24" t="s">
        <v>101</v>
      </c>
      <c r="CN7" s="24" t="s">
        <v>101</v>
      </c>
      <c r="CO7" s="24" t="s">
        <v>101</v>
      </c>
      <c r="CP7" s="24" t="s">
        <v>101</v>
      </c>
      <c r="CQ7" s="24" t="s">
        <v>101</v>
      </c>
      <c r="CR7" s="24">
        <v>70.33</v>
      </c>
      <c r="CS7" s="24">
        <v>70.3</v>
      </c>
      <c r="CT7" s="24">
        <v>80.11</v>
      </c>
      <c r="CU7" s="24">
        <v>82.83</v>
      </c>
      <c r="CV7" s="24">
        <v>69.38</v>
      </c>
      <c r="CW7" s="24">
        <v>59.1</v>
      </c>
      <c r="CX7" s="24">
        <v>95.75</v>
      </c>
      <c r="CY7" s="24">
        <v>95.87</v>
      </c>
      <c r="CZ7" s="24">
        <v>96.02</v>
      </c>
      <c r="DA7" s="24">
        <v>96.21</v>
      </c>
      <c r="DB7" s="24">
        <v>96.27</v>
      </c>
      <c r="DC7" s="24">
        <v>95.85</v>
      </c>
      <c r="DD7" s="24">
        <v>95.95</v>
      </c>
      <c r="DE7" s="24">
        <v>95.96</v>
      </c>
      <c r="DF7" s="24">
        <v>95.73</v>
      </c>
      <c r="DG7" s="24">
        <v>96.1</v>
      </c>
      <c r="DH7" s="24">
        <v>95.82</v>
      </c>
      <c r="DI7" s="24">
        <v>7.19</v>
      </c>
      <c r="DJ7" s="24">
        <v>10.77</v>
      </c>
      <c r="DK7" s="24">
        <v>14.04</v>
      </c>
      <c r="DL7" s="24">
        <v>17.53</v>
      </c>
      <c r="DM7" s="24">
        <v>20.3</v>
      </c>
      <c r="DN7" s="24">
        <v>8.36</v>
      </c>
      <c r="DO7" s="24">
        <v>8.5500000000000007</v>
      </c>
      <c r="DP7" s="24">
        <v>20.23</v>
      </c>
      <c r="DQ7" s="24">
        <v>22.34</v>
      </c>
      <c r="DR7" s="24">
        <v>24.65</v>
      </c>
      <c r="DS7" s="24">
        <v>39.74</v>
      </c>
      <c r="DT7" s="24">
        <v>0</v>
      </c>
      <c r="DU7" s="24">
        <v>0</v>
      </c>
      <c r="DV7" s="24">
        <v>0</v>
      </c>
      <c r="DW7" s="24">
        <v>0.03</v>
      </c>
      <c r="DX7" s="24">
        <v>2.0499999999999998</v>
      </c>
      <c r="DY7" s="24">
        <v>3.83</v>
      </c>
      <c r="DZ7" s="24">
        <v>2.41</v>
      </c>
      <c r="EA7" s="24">
        <v>1.63</v>
      </c>
      <c r="EB7" s="24">
        <v>1.94</v>
      </c>
      <c r="EC7" s="24">
        <v>2.42</v>
      </c>
      <c r="ED7" s="24">
        <v>7.62</v>
      </c>
      <c r="EE7" s="24">
        <v>1.08</v>
      </c>
      <c r="EF7" s="24">
        <v>0.53</v>
      </c>
      <c r="EG7" s="24">
        <v>0.09</v>
      </c>
      <c r="EH7" s="24">
        <v>0.03</v>
      </c>
      <c r="EI7" s="24">
        <v>0</v>
      </c>
      <c r="EJ7" s="24">
        <v>0.3</v>
      </c>
      <c r="EK7" s="24">
        <v>0.12</v>
      </c>
      <c r="EL7" s="24">
        <v>0.12</v>
      </c>
      <c r="EM7" s="24">
        <v>0.35</v>
      </c>
      <c r="EN7" s="24">
        <v>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摂津市</cp:lastModifiedBy>
  <cp:lastPrinted>2024-02-06T08:07:10Z</cp:lastPrinted>
  <dcterms:created xsi:type="dcterms:W3CDTF">2023-12-12T00:49:00Z</dcterms:created>
  <dcterms:modified xsi:type="dcterms:W3CDTF">2024-02-06T08:07:15Z</dcterms:modified>
  <cp:category/>
</cp:coreProperties>
</file>