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0075\経営企画課\06決算統計(上水）\R2\経営比較分析表\【経営比較分析表】2020_272248_46_010\"/>
    </mc:Choice>
  </mc:AlternateContent>
  <workbookProtection workbookAlgorithmName="SHA-512" workbookHashValue="8300LtX6n6GAe0dWT2yw5lJ1EgNfhav6QGWgX1/k2Kb1cQ0YDKnUrPpEqSAPq0/sdZhy4vhR+bFYEFYaocJhDg==" workbookSaltValue="cXIU1wpW0e/11tOfIZhXv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<sst xmlns="http://schemas.openxmlformats.org/spreadsheetml/2006/main" count="228" uniqueCount="114">
  <si>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</si>
  <si>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</si>
  <si>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</si>
  <si>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</si>
  <si>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</si>
  <si>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</si>
  <si>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</si>
  <si>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</si>
  <si>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</si>
  <si>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</si>
  <si>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</si>
  <si>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</si>
  <si>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</si>
  <si>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</si>
  <si>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</si>
  <si>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</si>
  <si>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</si>
  <si>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</si>
  <si>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</si>
  <si>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</si>
  <si>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</si>
  <si>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</si>
  <si>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</si>
  <si>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</si>
  <si>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</si>
  <si>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</si>
  <si>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</si>
  <si>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</si>
  <si>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</si>
  <si>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</si>
  <si>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</si>
  <si>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</si>
  <si>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</si>
  <si>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</si>
  <si>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</si>
  <si>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</si>
  <si>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</si>
  <si>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</si>
  <si>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</si>
  <si>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</si>
  <si>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</si>
  <si>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</si>
  <si>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</si>
  <si>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</si>
  <si>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</si>
  <si>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</si>
  <si>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</si>
  <si>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</si>
  <si>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</si>
  <si>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</si>
  <si>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</si>
  <si>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</si>
  <si>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</si>
  <si>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</si>
  <si>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</si>
  <si>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</si>
  <si>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</si>
  <si>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</si>
  <si>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</si>
  <si>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</si>
  <si>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</si>
  <si>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</si>
  <si>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</si>
  <si>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</si>
  <si>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</si>
  <si>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</si>
  <si>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</si>
  <si>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</si>
  <si>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</si>
  <si>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</si>
  <si>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</si>
  <si>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</si>
  <si>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</si>
  <si>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</si>
  <si>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</si>
  <si>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</si>
  <si>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</si>
  <si>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</si>
  <si>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</si>
  <si>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</si>
  <si>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</si>
  <si>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</si>
  <si>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</si>
  <si>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</si>
  <si>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</si>
  <si>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</si>
  <si>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</si>
  <si>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</si>
  <si>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</si>
  <si>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</si>
  <si>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</si>
  <si>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</si>
  <si>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</si>
  <si>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</si>
  <si>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</si>
  <si>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</si>
  <si>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</si>
  <si>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</si>
  <si>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</si>
  <si>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</si>
  <si>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</si>
  <si>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</si>
  <si>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</si>
  <si>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</si>
  <si>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</si>
  <si>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</si>
  <si>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</si>
  <si>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</si>
  <si>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</si>
  <si>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</si>
  <si>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</si>
  <si>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状は、累積欠損金もなく経営に必要な費用を料金で賄えており、経営の健全性は保たれている。しかし施設の老朽化や災害対策のために更新工事の着実な推進が必要であり、経営状況は厳しさを増すと予測している。
　今後は業務改善による費用の削減のほか、国からの交付金や企業債、内部留保資金を運用しながら効率的な施設更新を行っていく。
　水道サービスの安定的な提供のため、令和元年度に見直した水道ビジョン及び策定した経営戦略に基づき、基幹管路の耐震化と老朽化が懸念される鋳鉄管を優先して更新・耐震化を進めていく。</t>
    <phoneticPr fontId="4"/>
  </si>
  <si>
    <t>　経常収収支比率は100％を超えており、また全国平均及び類似団体平均値と比較しても高い水準にある。平成30年度は、電気計装設備更新に伴い資産減耗費を計上したことから、一時的に収支は悪化したものの、その後状況は改善している。また流動比率も、全国平均及び類似団体平均値を上回っており、運転資金は確保できており、経営状況は良好な水準となっている。
　一方で、節水型水使用機器の普及等により、有効有収水量及び給水収益が年々減少傾向にある中、給水原価は、水源の約70％を受水に頼っており、残り約30％の自己水は深井戸からの取水のため施設の維持費用がかかること、職員の平均年齢が高いため職員給与費が高いこと等の事由により、全国平均及び類似団体平均値を上回っている。
　そのため、料金回収率は100％を確保できているものの、年々悪化している。なお、平成30年度は100％を下回っているが、上記の資産減耗費を計上したものであり、一時的なものである。
　施設利用率は、配水能力が拡張事業を行っていた時代に設定したものであることに加え、節水等による水需要の減少により低くなっている。
　有収率は、漏水等の無効水量の割合が少ないことにより、全国平均及び類似団体平均値を上回っている。</t>
    <rPh sb="1" eb="3">
      <t>ケイジョウ</t>
    </rPh>
    <rPh sb="3" eb="4">
      <t>シュウ</t>
    </rPh>
    <rPh sb="4" eb="6">
      <t>シュウシ</t>
    </rPh>
    <rPh sb="6" eb="8">
      <t>ヒリツ</t>
    </rPh>
    <rPh sb="14" eb="15">
      <t>コ</t>
    </rPh>
    <rPh sb="22" eb="24">
      <t>ゼンコク</t>
    </rPh>
    <rPh sb="24" eb="26">
      <t>ヘイキン</t>
    </rPh>
    <rPh sb="26" eb="27">
      <t>オヨ</t>
    </rPh>
    <rPh sb="28" eb="30">
      <t>ルイジ</t>
    </rPh>
    <rPh sb="30" eb="32">
      <t>ダンタイ</t>
    </rPh>
    <rPh sb="32" eb="35">
      <t>ヘイキンチ</t>
    </rPh>
    <rPh sb="36" eb="38">
      <t>ヒカク</t>
    </rPh>
    <rPh sb="41" eb="42">
      <t>タカ</t>
    </rPh>
    <rPh sb="43" eb="45">
      <t>スイジュン</t>
    </rPh>
    <rPh sb="49" eb="51">
      <t>ヘイセイ</t>
    </rPh>
    <rPh sb="53" eb="55">
      <t>ネンド</t>
    </rPh>
    <rPh sb="57" eb="59">
      <t>デンキ</t>
    </rPh>
    <rPh sb="59" eb="61">
      <t>ケイソウ</t>
    </rPh>
    <rPh sb="61" eb="63">
      <t>セツビ</t>
    </rPh>
    <rPh sb="63" eb="65">
      <t>コウシン</t>
    </rPh>
    <rPh sb="66" eb="67">
      <t>トモナ</t>
    </rPh>
    <rPh sb="68" eb="70">
      <t>シサン</t>
    </rPh>
    <rPh sb="70" eb="72">
      <t>ゲンモウ</t>
    </rPh>
    <rPh sb="72" eb="73">
      <t>ヒ</t>
    </rPh>
    <rPh sb="74" eb="76">
      <t>ケイジョウ</t>
    </rPh>
    <rPh sb="83" eb="86">
      <t>イチジテキ</t>
    </rPh>
    <rPh sb="87" eb="89">
      <t>シュウシ</t>
    </rPh>
    <rPh sb="90" eb="92">
      <t>アッカ</t>
    </rPh>
    <rPh sb="100" eb="101">
      <t>ゴ</t>
    </rPh>
    <rPh sb="101" eb="103">
      <t>ジョウキョウ</t>
    </rPh>
    <rPh sb="104" eb="106">
      <t>カイゼン</t>
    </rPh>
    <rPh sb="113" eb="115">
      <t>リュウドウ</t>
    </rPh>
    <rPh sb="115" eb="117">
      <t>ヒリツ</t>
    </rPh>
    <rPh sb="119" eb="121">
      <t>ゼンコク</t>
    </rPh>
    <rPh sb="121" eb="123">
      <t>ヘイキン</t>
    </rPh>
    <rPh sb="123" eb="124">
      <t>オヨ</t>
    </rPh>
    <rPh sb="125" eb="127">
      <t>ルイジ</t>
    </rPh>
    <rPh sb="127" eb="129">
      <t>ダンタイ</t>
    </rPh>
    <rPh sb="129" eb="131">
      <t>ヘイキン</t>
    </rPh>
    <rPh sb="131" eb="132">
      <t>チ</t>
    </rPh>
    <rPh sb="133" eb="135">
      <t>ウワマワ</t>
    </rPh>
    <rPh sb="140" eb="142">
      <t>ウンテン</t>
    </rPh>
    <rPh sb="142" eb="144">
      <t>シキン</t>
    </rPh>
    <rPh sb="145" eb="147">
      <t>カクホ</t>
    </rPh>
    <rPh sb="153" eb="155">
      <t>ケイエイ</t>
    </rPh>
    <rPh sb="155" eb="157">
      <t>ジョウキョウ</t>
    </rPh>
    <rPh sb="158" eb="160">
      <t>リョウコウ</t>
    </rPh>
    <rPh sb="161" eb="163">
      <t>スイジュン</t>
    </rPh>
    <rPh sb="172" eb="174">
      <t>イッポウ</t>
    </rPh>
    <rPh sb="176" eb="179">
      <t>セッスイガタ</t>
    </rPh>
    <rPh sb="179" eb="180">
      <t>ミズ</t>
    </rPh>
    <rPh sb="180" eb="182">
      <t>シヨウ</t>
    </rPh>
    <rPh sb="182" eb="184">
      <t>キキ</t>
    </rPh>
    <rPh sb="185" eb="187">
      <t>フキュウ</t>
    </rPh>
    <rPh sb="187" eb="188">
      <t>トウ</t>
    </rPh>
    <rPh sb="198" eb="199">
      <t>オヨ</t>
    </rPh>
    <rPh sb="214" eb="215">
      <t>ナカ</t>
    </rPh>
    <rPh sb="299" eb="301">
      <t>ジユウ</t>
    </rPh>
    <rPh sb="333" eb="335">
      <t>リョウキン</t>
    </rPh>
    <rPh sb="335" eb="337">
      <t>カイシュウ</t>
    </rPh>
    <rPh sb="337" eb="338">
      <t>リツ</t>
    </rPh>
    <rPh sb="344" eb="346">
      <t>カクホ</t>
    </rPh>
    <rPh sb="355" eb="357">
      <t>ネンネン</t>
    </rPh>
    <rPh sb="357" eb="359">
      <t>アッカ</t>
    </rPh>
    <rPh sb="387" eb="389">
      <t>ジョウキ</t>
    </rPh>
    <rPh sb="396" eb="398">
      <t>ケイジョウ</t>
    </rPh>
    <phoneticPr fontId="4"/>
  </si>
  <si>
    <t>　有形固定資産減価償却率、管路経年化率とも全国平均及び類似団体平均値を上回っている。これは、昭和40年代後半から昭和50年代にかけて急激に管路整備を行ったことから老朽化も急激に進んでいるが、経営への影響を考慮し、更新工事に係る費用の平準化を図っているため、更新工事が老朽化のスピードに追いついていないものである。
　管路更新率について、更新費用の平準化の影響に加え、漏水事故等が発生した際の被害範囲等を勘案し、平成27年度から基幹管路の更新を重点的に行っている。令和元年度からは、経営戦略に基づき基幹管路に加え、配水支管の更新をしているため、全国平均及び類似団体平均値を上回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</si>
</sst>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0.38</c:v>
                </c:pt>
                <c:pt idx="1">
                  <c:v>0.51</c:v>
                </c:pt>
                <c:pt idx="2">
                  <c:v>0.81</c:v>
                </c:pt>
                <c:pt idx="3">
                  <c:v>1.1100000000000001</c:v>
                </c:pt>
                <c:pt idx="4">
                  <c:v>1.42</c:v>
                </c:pt>
              </c:numCache>
            </c:numRef>
          </c:val>
          <c:extLst>
            <c:ext xmlns:c16="http://schemas.microsoft.com/office/drawing/2014/chart" uri="{C3380CC4-5D6E-409C-BE32-E72D297353CC}">
              <c16:uniqueId val="{00000000-CA6C-41F9-9E06-14DD5D1EAE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CA6C-41F9-9E06-14DD5D1EAE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48.84</c:v>
                </c:pt>
                <c:pt idx="1">
                  <c:v>48.38</c:v>
                </c:pt>
                <c:pt idx="2">
                  <c:v>48.45</c:v>
                </c:pt>
                <c:pt idx="3">
                  <c:v>48</c:v>
                </c:pt>
                <c:pt idx="4">
                  <c:v>48.96</c:v>
                </c:pt>
              </c:numCache>
            </c:numRef>
          </c:val>
          <c:extLst>
            <c:ext xmlns:c16="http://schemas.microsoft.com/office/drawing/2014/chart" uri="{C3380CC4-5D6E-409C-BE32-E72D297353CC}">
              <c16:uniqueId val="{00000000-8992-4008-AA39-C194A7CEC2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8992-4008-AA39-C194A7CEC2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93.76</c:v>
                </c:pt>
                <c:pt idx="1">
                  <c:v>93.24</c:v>
                </c:pt>
                <c:pt idx="2">
                  <c:v>91.45</c:v>
                </c:pt>
                <c:pt idx="3">
                  <c:v>92.48</c:v>
                </c:pt>
                <c:pt idx="4">
                  <c:v>91.98</c:v>
                </c:pt>
              </c:numCache>
            </c:numRef>
          </c:val>
          <c:extLst>
            <c:ext xmlns:c16="http://schemas.microsoft.com/office/drawing/2014/chart" uri="{C3380CC4-5D6E-409C-BE32-E72D297353CC}">
              <c16:uniqueId val="{00000000-B522-4EE3-A701-DA44D2FA09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522-4EE3-A701-DA44D2FA09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115.11</c:v>
                </c:pt>
                <c:pt idx="1">
                  <c:v>117.86</c:v>
                </c:pt>
                <c:pt idx="2">
                  <c:v>104.48</c:v>
                </c:pt>
                <c:pt idx="3">
                  <c:v>112.95</c:v>
                </c:pt>
                <c:pt idx="4">
                  <c:v>112.11</c:v>
                </c:pt>
              </c:numCache>
            </c:numRef>
          </c:val>
          <c:extLst>
            <c:ext xmlns:c16="http://schemas.microsoft.com/office/drawing/2014/chart" uri="{C3380CC4-5D6E-409C-BE32-E72D297353CC}">
              <c16:uniqueId val="{00000000-C5D2-47E7-9EDB-403FA8E0BF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C5D2-47E7-9EDB-403FA8E0BF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57.05</c:v>
                </c:pt>
                <c:pt idx="1">
                  <c:v>57.92</c:v>
                </c:pt>
                <c:pt idx="2">
                  <c:v>51.53</c:v>
                </c:pt>
                <c:pt idx="3">
                  <c:v>52.75</c:v>
                </c:pt>
                <c:pt idx="4">
                  <c:v>51.95</c:v>
                </c:pt>
              </c:numCache>
            </c:numRef>
          </c:val>
          <c:extLst>
            <c:ext xmlns:c16="http://schemas.microsoft.com/office/drawing/2014/chart" uri="{C3380CC4-5D6E-409C-BE32-E72D297353CC}">
              <c16:uniqueId val="{00000000-9E5F-446E-B121-1B52EA73DD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9E5F-446E-B121-1B52EA73DD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38.299999999999997</c:v>
                </c:pt>
                <c:pt idx="1">
                  <c:v>41.08</c:v>
                </c:pt>
                <c:pt idx="2">
                  <c:v>41.92</c:v>
                </c:pt>
                <c:pt idx="3">
                  <c:v>45.04</c:v>
                </c:pt>
                <c:pt idx="4">
                  <c:v>46.09</c:v>
                </c:pt>
              </c:numCache>
            </c:numRef>
          </c:val>
          <c:extLst>
            <c:ext xmlns:c16="http://schemas.microsoft.com/office/drawing/2014/chart" uri="{C3380CC4-5D6E-409C-BE32-E72D297353CC}">
              <c16:uniqueId val="{00000000-7472-431B-837F-0A903273C9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7472-431B-837F-0A903273C9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58-4423-B805-935FA54BC0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A58-4423-B805-935FA54BC0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493.37</c:v>
                </c:pt>
                <c:pt idx="1">
                  <c:v>796.63</c:v>
                </c:pt>
                <c:pt idx="2">
                  <c:v>312.17</c:v>
                </c:pt>
                <c:pt idx="3">
                  <c:v>513.33000000000004</c:v>
                </c:pt>
                <c:pt idx="4">
                  <c:v>462.89</c:v>
                </c:pt>
              </c:numCache>
            </c:numRef>
          </c:val>
          <c:extLst>
            <c:ext xmlns:c16="http://schemas.microsoft.com/office/drawing/2014/chart" uri="{C3380CC4-5D6E-409C-BE32-E72D297353CC}">
              <c16:uniqueId val="{00000000-76A1-483A-9BA8-C492680751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76A1-483A-9BA8-C492680751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150.22999999999999</c:v>
                </c:pt>
                <c:pt idx="1">
                  <c:v>160.19</c:v>
                </c:pt>
                <c:pt idx="2">
                  <c:v>206.8</c:v>
                </c:pt>
                <c:pt idx="3">
                  <c:v>205.82</c:v>
                </c:pt>
                <c:pt idx="4">
                  <c:v>238.59</c:v>
                </c:pt>
              </c:numCache>
            </c:numRef>
          </c:val>
          <c:extLst>
            <c:ext xmlns:c16="http://schemas.microsoft.com/office/drawing/2014/chart" uri="{C3380CC4-5D6E-409C-BE32-E72D297353CC}">
              <c16:uniqueId val="{00000000-EAB4-4BD9-9A99-F9DC6FF1E3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EAB4-4BD9-9A99-F9DC6FF1E3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108.56</c:v>
                </c:pt>
                <c:pt idx="1">
                  <c:v>106.89</c:v>
                </c:pt>
                <c:pt idx="2">
                  <c:v>92.98</c:v>
                </c:pt>
                <c:pt idx="3">
                  <c:v>102.7</c:v>
                </c:pt>
                <c:pt idx="4">
                  <c:v>100.01</c:v>
                </c:pt>
              </c:numCache>
            </c:numRef>
          </c:val>
          <c:extLst>
            <c:ext xmlns:c16="http://schemas.microsoft.com/office/drawing/2014/chart" uri="{C3380CC4-5D6E-409C-BE32-E72D297353CC}">
              <c16:uniqueId val="{00000000-5982-4E46-AD20-DB7E1873D1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982-4E46-AD20-DB7E1873D1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179.41</c:v>
                </c:pt>
                <c:pt idx="1">
                  <c:v>179.19</c:v>
                </c:pt>
                <c:pt idx="2">
                  <c:v>205.32</c:v>
                </c:pt>
                <c:pt idx="3">
                  <c:v>184.4</c:v>
                </c:pt>
                <c:pt idx="4">
                  <c:v>176.83</c:v>
                </c:pt>
              </c:numCache>
            </c:numRef>
          </c:val>
          <c:extLst>
            <c:ext xmlns:c16="http://schemas.microsoft.com/office/drawing/2014/chart" uri="{C3380CC4-5D6E-409C-BE32-E72D297353CC}">
              <c16:uniqueId val="{00000000-581C-42A4-8DC3-1D24DA712B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581C-42A4-8DC3-1D24DA712B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摂津市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86740</v>
      </c>
      <c r="AM8" s="61"/>
      <c r="AN8" s="61"/>
      <c r="AO8" s="61"/>
      <c r="AP8" s="61"/>
      <c r="AQ8" s="61"/>
      <c r="AR8" s="61"/>
      <c r="AS8" s="61"/>
      <c r="AT8" s="52">
        <f>データ!$S$6</f>
        <v>14.87</v>
      </c>
      <c r="AU8" s="53"/>
      <c r="AV8" s="53"/>
      <c r="AW8" s="53"/>
      <c r="AX8" s="53"/>
      <c r="AY8" s="53"/>
      <c r="AZ8" s="53"/>
      <c r="BA8" s="53"/>
      <c r="BB8" s="54">
        <f>データ!$T$6</f>
        <v>5833.22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67.61</v>
      </c>
      <c r="J10" s="53"/>
      <c r="K10" s="53"/>
      <c r="L10" s="53"/>
      <c r="M10" s="53"/>
      <c r="N10" s="53"/>
      <c r="O10" s="64"/>
      <c r="P10" s="54">
        <f>データ!$P$6</f>
        <v>100</v>
      </c>
      <c r="Q10" s="54"/>
      <c r="R10" s="54"/>
      <c r="S10" s="54"/>
      <c r="T10" s="54"/>
      <c r="U10" s="54"/>
      <c r="V10" s="54"/>
      <c r="W10" s="61">
        <f>データ!$Q$6</f>
        <v>2778</v>
      </c>
      <c r="X10" s="61"/>
      <c r="Y10" s="61"/>
      <c r="Z10" s="61"/>
      <c r="AA10" s="61"/>
      <c r="AB10" s="61"/>
      <c r="AC10" s="61"/>
      <c r="AD10" s="2"/>
      <c r="AE10" s="2"/>
      <c r="AF10" s="2"/>
      <c r="AG10" s="2"/>
      <c r="AH10" s="4"/>
      <c r="AI10" s="4"/>
      <c r="AJ10" s="4"/>
      <c r="AK10" s="4"/>
      <c r="AL10" s="61">
        <f>データ!$U$6</f>
        <v>86741</v>
      </c>
      <c r="AM10" s="61"/>
      <c r="AN10" s="61"/>
      <c r="AO10" s="61"/>
      <c r="AP10" s="61"/>
      <c r="AQ10" s="61"/>
      <c r="AR10" s="61"/>
      <c r="AS10" s="61"/>
      <c r="AT10" s="52">
        <f>データ!$V$6</f>
        <v>14.87</v>
      </c>
      <c r="AU10" s="53"/>
      <c r="AV10" s="53"/>
      <c r="AW10" s="53"/>
      <c r="AX10" s="53"/>
      <c r="AY10" s="53"/>
      <c r="AZ10" s="53"/>
      <c r="BA10" s="53"/>
      <c r="BB10" s="54">
        <f>データ!$W$6</f>
        <v>5833.29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y28jc3hZ2/v5UMkyHAkXtrfEhDn7pz6V96435by+O58w5d+GZf6sIknHyD/Beof1nD2kov56nwU6iJYNJx1Pg==" saltValue="7efWSoh1X8lI0YH2ny7B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272248</v>
      </c>
      <c r="D6" s="34">
        <f t="shared" si="3"/>
        <v>46</v>
      </c>
      <c r="E6" s="34">
        <f t="shared" si="3"/>
        <v>1</v>
      </c>
      <c r="F6" s="34">
        <f t="shared" si="3"/>
        <v>0</v>
      </c>
      <c r="G6" s="34">
        <f t="shared" si="3"/>
        <v>1</v>
      </c>
      <c r="H6" s="34" t="str">
        <f t="shared" si="3"/>
        <v>大阪府　摂津市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67.61</v>
      </c>
      <c r="P6" s="35">
        <f t="shared" si="3"/>
        <v>100</v>
      </c>
      <c r="Q6" s="35">
        <f t="shared" si="3"/>
        <v>2778</v>
      </c>
      <c r="R6" s="35">
        <f t="shared" si="3"/>
        <v>86740</v>
      </c>
      <c r="S6" s="35">
        <f t="shared" si="3"/>
        <v>14.87</v>
      </c>
      <c r="T6" s="35">
        <f t="shared" si="3"/>
        <v>5833.22</v>
      </c>
      <c r="U6" s="35">
        <f t="shared" si="3"/>
        <v>86741</v>
      </c>
      <c r="V6" s="35">
        <f t="shared" si="3"/>
        <v>14.87</v>
      </c>
      <c r="W6" s="35">
        <f t="shared" si="3"/>
        <v>5833.29</v>
      </c>
      <c r="X6" s="36">
        <f>IF(X7="",NA(),X7)</f>
        <v>115.11</v>
      </c>
      <c r="Y6" s="36">
        <f t="shared" ref="Y6:AG6" si="4">IF(Y7="",NA(),Y7)</f>
        <v>117.86</v>
      </c>
      <c r="Z6" s="36">
        <f t="shared" si="4"/>
        <v>104.48</v>
      </c>
      <c r="AA6" s="36">
        <f t="shared" si="4"/>
        <v>112.95</v>
      </c>
      <c r="AB6" s="36">
        <f t="shared" si="4"/>
        <v>112.11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493.37</v>
      </c>
      <c r="AU6" s="36">
        <f t="shared" ref="AU6:BC6" si="6">IF(AU7="",NA(),AU7)</f>
        <v>796.63</v>
      </c>
      <c r="AV6" s="36">
        <f t="shared" si="6"/>
        <v>312.17</v>
      </c>
      <c r="AW6" s="36">
        <f t="shared" si="6"/>
        <v>513.33000000000004</v>
      </c>
      <c r="AX6" s="36">
        <f t="shared" si="6"/>
        <v>462.89</v>
      </c>
      <c r="AY6" s="36">
        <f t="shared" si="6"/>
        <v>357.82</v>
      </c>
      <c r="AZ6" s="36">
        <f t="shared" si="6"/>
        <v>355.5</v>
      </c>
      <c r="BA6" s="36">
        <f t="shared" si="6"/>
        <v>349.83</v>
      </c>
      <c r="BB6" s="36">
        <f t="shared" si="6"/>
        <v>360.86</v>
      </c>
      <c r="BC6" s="36">
        <f t="shared" si="6"/>
        <v>350.79</v>
      </c>
      <c r="BD6" s="35" t="str">
        <f>IF(BD7="","",IF(BD7="-","【-】","【"&amp;SUBSTITUTE(TEXT(BD7,"#,##0.00"),"-","△")&amp;"】"))</f>
        <v>【260.31】</v>
      </c>
      <c r="BE6" s="36">
        <f>IF(BE7="",NA(),BE7)</f>
        <v>150.22999999999999</v>
      </c>
      <c r="BF6" s="36">
        <f t="shared" ref="BF6:BN6" si="7">IF(BF7="",NA(),BF7)</f>
        <v>160.19</v>
      </c>
      <c r="BG6" s="36">
        <f t="shared" si="7"/>
        <v>206.8</v>
      </c>
      <c r="BH6" s="36">
        <f t="shared" si="7"/>
        <v>205.82</v>
      </c>
      <c r="BI6" s="36">
        <f t="shared" si="7"/>
        <v>238.59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108.56</v>
      </c>
      <c r="BQ6" s="36">
        <f t="shared" ref="BQ6:BY6" si="8">IF(BQ7="",NA(),BQ7)</f>
        <v>106.89</v>
      </c>
      <c r="BR6" s="36">
        <f t="shared" si="8"/>
        <v>92.98</v>
      </c>
      <c r="BS6" s="36">
        <f t="shared" si="8"/>
        <v>102.7</v>
      </c>
      <c r="BT6" s="36">
        <f t="shared" si="8"/>
        <v>100.01</v>
      </c>
      <c r="BU6" s="36">
        <f t="shared" si="8"/>
        <v>106.01</v>
      </c>
      <c r="BV6" s="36">
        <f t="shared" si="8"/>
        <v>104.57</v>
      </c>
      <c r="BW6" s="36">
        <f t="shared" si="8"/>
        <v>103.54</v>
      </c>
      <c r="BX6" s="36">
        <f t="shared" si="8"/>
        <v>103.32</v>
      </c>
      <c r="BY6" s="36">
        <f t="shared" si="8"/>
        <v>100.85</v>
      </c>
      <c r="BZ6" s="35" t="str">
        <f>IF(BZ7="","",IF(BZ7="-","【-】","【"&amp;SUBSTITUTE(TEXT(BZ7,"#,##0.00"),"-","△")&amp;"】"))</f>
        <v>【100.05】</v>
      </c>
      <c r="CA6" s="36">
        <f>IF(CA7="",NA(),CA7)</f>
        <v>179.41</v>
      </c>
      <c r="CB6" s="36">
        <f t="shared" ref="CB6:CJ6" si="9">IF(CB7="",NA(),CB7)</f>
        <v>179.19</v>
      </c>
      <c r="CC6" s="36">
        <f t="shared" si="9"/>
        <v>205.32</v>
      </c>
      <c r="CD6" s="36">
        <f t="shared" si="9"/>
        <v>184.4</v>
      </c>
      <c r="CE6" s="36">
        <f t="shared" si="9"/>
        <v>176.83</v>
      </c>
      <c r="CF6" s="36">
        <f t="shared" si="9"/>
        <v>162.24</v>
      </c>
      <c r="CG6" s="36">
        <f t="shared" si="9"/>
        <v>165.47</v>
      </c>
      <c r="CH6" s="36">
        <f t="shared" si="9"/>
        <v>167.46</v>
      </c>
      <c r="CI6" s="36">
        <f t="shared" si="9"/>
        <v>168.56</v>
      </c>
      <c r="CJ6" s="36">
        <f t="shared" si="9"/>
        <v>167.1</v>
      </c>
      <c r="CK6" s="35" t="str">
        <f>IF(CK7="","",IF(CK7="-","【-】","【"&amp;SUBSTITUTE(TEXT(CK7,"#,##0.00"),"-","△")&amp;"】"))</f>
        <v>【166.40】</v>
      </c>
      <c r="CL6" s="36">
        <f>IF(CL7="",NA(),CL7)</f>
        <v>48.84</v>
      </c>
      <c r="CM6" s="36">
        <f t="shared" ref="CM6:CU6" si="10">IF(CM7="",NA(),CM7)</f>
        <v>48.38</v>
      </c>
      <c r="CN6" s="36">
        <f t="shared" si="10"/>
        <v>48.45</v>
      </c>
      <c r="CO6" s="36">
        <f t="shared" si="10"/>
        <v>48</v>
      </c>
      <c r="CP6" s="36">
        <f t="shared" si="10"/>
        <v>48.96</v>
      </c>
      <c r="CQ6" s="36">
        <f t="shared" si="10"/>
        <v>59.11</v>
      </c>
      <c r="CR6" s="36">
        <f t="shared" si="10"/>
        <v>59.74</v>
      </c>
      <c r="CS6" s="36">
        <f t="shared" si="10"/>
        <v>59.46</v>
      </c>
      <c r="CT6" s="36">
        <f t="shared" si="10"/>
        <v>59.51</v>
      </c>
      <c r="CU6" s="36">
        <f t="shared" si="10"/>
        <v>59.91</v>
      </c>
      <c r="CV6" s="35" t="str">
        <f>IF(CV7="","",IF(CV7="-","【-】","【"&amp;SUBSTITUTE(TEXT(CV7,"#,##0.00"),"-","△")&amp;"】"))</f>
        <v>【60.69】</v>
      </c>
      <c r="CW6" s="36">
        <f>IF(CW7="",NA(),CW7)</f>
        <v>93.76</v>
      </c>
      <c r="CX6" s="36">
        <f t="shared" ref="CX6:DF6" si="11">IF(CX7="",NA(),CX7)</f>
        <v>93.24</v>
      </c>
      <c r="CY6" s="36">
        <f t="shared" si="11"/>
        <v>91.45</v>
      </c>
      <c r="CZ6" s="36">
        <f t="shared" si="11"/>
        <v>92.48</v>
      </c>
      <c r="DA6" s="36">
        <f t="shared" si="11"/>
        <v>91.98</v>
      </c>
      <c r="DB6" s="36">
        <f t="shared" si="11"/>
        <v>87.91</v>
      </c>
      <c r="DC6" s="36">
        <f t="shared" si="11"/>
        <v>87.28</v>
      </c>
      <c r="DD6" s="36">
        <f t="shared" si="11"/>
        <v>87.41</v>
      </c>
      <c r="DE6" s="36">
        <f t="shared" si="11"/>
        <v>87.08</v>
      </c>
      <c r="DF6" s="36">
        <f t="shared" si="11"/>
        <v>87.26</v>
      </c>
      <c r="DG6" s="35" t="str">
        <f>IF(DG7="","",IF(DG7="-","【-】","【"&amp;SUBSTITUTE(TEXT(DG7,"#,##0.00"),"-","△")&amp;"】"))</f>
        <v>【89.82】</v>
      </c>
      <c r="DH6" s="36">
        <f>IF(DH7="",NA(),DH7)</f>
        <v>57.05</v>
      </c>
      <c r="DI6" s="36">
        <f t="shared" ref="DI6:DQ6" si="12">IF(DI7="",NA(),DI7)</f>
        <v>57.92</v>
      </c>
      <c r="DJ6" s="36">
        <f t="shared" si="12"/>
        <v>51.53</v>
      </c>
      <c r="DK6" s="36">
        <f t="shared" si="12"/>
        <v>52.75</v>
      </c>
      <c r="DL6" s="36">
        <f t="shared" si="12"/>
        <v>51.95</v>
      </c>
      <c r="DM6" s="36">
        <f t="shared" si="12"/>
        <v>46.88</v>
      </c>
      <c r="DN6" s="36">
        <f t="shared" si="12"/>
        <v>46.94</v>
      </c>
      <c r="DO6" s="36">
        <f t="shared" si="12"/>
        <v>47.62</v>
      </c>
      <c r="DP6" s="36">
        <f t="shared" si="12"/>
        <v>48.55</v>
      </c>
      <c r="DQ6" s="36">
        <f t="shared" si="12"/>
        <v>49.2</v>
      </c>
      <c r="DR6" s="35" t="str">
        <f>IF(DR7="","",IF(DR7="-","【-】","【"&amp;SUBSTITUTE(TEXT(DR7,"#,##0.00"),"-","△")&amp;"】"))</f>
        <v>【50.19】</v>
      </c>
      <c r="DS6" s="36">
        <f>IF(DS7="",NA(),DS7)</f>
        <v>38.299999999999997</v>
      </c>
      <c r="DT6" s="36">
        <f t="shared" ref="DT6:EB6" si="13">IF(DT7="",NA(),DT7)</f>
        <v>41.08</v>
      </c>
      <c r="DU6" s="36">
        <f t="shared" si="13"/>
        <v>41.92</v>
      </c>
      <c r="DV6" s="36">
        <f t="shared" si="13"/>
        <v>45.04</v>
      </c>
      <c r="DW6" s="36">
        <f t="shared" si="13"/>
        <v>46.09</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0.38</v>
      </c>
      <c r="EE6" s="36">
        <f t="shared" ref="EE6:EM6" si="14">IF(EE7="",NA(),EE7)</f>
        <v>0.51</v>
      </c>
      <c r="EF6" s="36">
        <f t="shared" si="14"/>
        <v>0.81</v>
      </c>
      <c r="EG6" s="36">
        <f t="shared" si="14"/>
        <v>1.1100000000000001</v>
      </c>
      <c r="EH6" s="36">
        <f t="shared" si="14"/>
        <v>1.42</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272248</v>
      </c>
      <c r="D7" s="38">
        <v>46</v>
      </c>
      <c r="E7" s="38">
        <v>1</v>
      </c>
      <c r="F7" s="38">
        <v>0</v>
      </c>
      <c r="G7" s="38">
        <v>1</v>
      </c>
      <c r="H7" s="38" t="s">
        <v>92</v>
      </c>
      <c r="I7" s="38" t="s">
        <v>93</v>
      </c>
      <c r="J7" s="38" t="s">
        <v>94</v>
      </c>
      <c r="K7" s="38" t="s">
        <v>95</v>
      </c>
      <c r="L7" s="38" t="s">
        <v>96</v>
      </c>
      <c r="M7" s="38" t="s">
        <v>97</v>
      </c>
      <c r="N7" s="39" t="s">
        <v>98</v>
      </c>
      <c r="O7" s="39">
        <v>67.61</v>
      </c>
      <c r="P7" s="39">
        <v>100</v>
      </c>
      <c r="Q7" s="39">
        <v>2778</v>
      </c>
      <c r="R7" s="39">
        <v>86740</v>
      </c>
      <c r="S7" s="39">
        <v>14.87</v>
      </c>
      <c r="T7" s="39">
        <v>5833.22</v>
      </c>
      <c r="U7" s="39">
        <v>86741</v>
      </c>
      <c r="V7" s="39">
        <v>14.87</v>
      </c>
      <c r="W7" s="39">
        <v>5833.29</v>
      </c>
      <c r="X7" s="39">
        <v>115.11</v>
      </c>
      <c r="Y7" s="39">
        <v>117.86</v>
      </c>
      <c r="Z7" s="39">
        <v>104.48</v>
      </c>
      <c r="AA7" s="39">
        <v>112.95</v>
      </c>
      <c r="AB7" s="39">
        <v>112.11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493.37</v>
      </c>
      <c r="AU7" s="39">
        <v>796.63</v>
      </c>
      <c r="AV7" s="39">
        <v>312.17</v>
      </c>
      <c r="AW7" s="39">
        <v>513.33000000000004</v>
      </c>
      <c r="AX7" s="39">
        <v>462.89</v>
      </c>
      <c r="AY7" s="39">
        <v>357.82</v>
      </c>
      <c r="AZ7" s="39">
        <v>355.5</v>
      </c>
      <c r="BA7" s="39">
        <v>349.83</v>
      </c>
      <c r="BB7" s="39">
        <v>360.86</v>
      </c>
      <c r="BC7" s="39">
        <v>350.79</v>
      </c>
      <c r="BD7" s="39">
        <v>260.31</v>
      </c>
      <c r="BE7" s="39">
        <v>150.22999999999999</v>
      </c>
      <c r="BF7" s="39">
        <v>160.19</v>
      </c>
      <c r="BG7" s="39">
        <v>206.8</v>
      </c>
      <c r="BH7" s="39">
        <v>205.82</v>
      </c>
      <c r="BI7" s="39">
        <v>238.59</v>
      </c>
      <c r="BJ7" s="39">
        <v>307.45999999999998</v>
      </c>
      <c r="BK7" s="39">
        <v>312.58</v>
      </c>
      <c r="BL7" s="39">
        <v>314.87</v>
      </c>
      <c r="BM7" s="39">
        <v>309.27999999999997</v>
      </c>
      <c r="BN7" s="39">
        <v>322.92</v>
      </c>
      <c r="BO7" s="39">
        <v>275.67</v>
      </c>
      <c r="BP7" s="39">
        <v>108.56</v>
      </c>
      <c r="BQ7" s="39">
        <v>106.89</v>
      </c>
      <c r="BR7" s="39">
        <v>92.98</v>
      </c>
      <c r="BS7" s="39">
        <v>102.7</v>
      </c>
      <c r="BT7" s="39">
        <v>100.01</v>
      </c>
      <c r="BU7" s="39">
        <v>106.01</v>
      </c>
      <c r="BV7" s="39">
        <v>104.57</v>
      </c>
      <c r="BW7" s="39">
        <v>103.54</v>
      </c>
      <c r="BX7" s="39">
        <v>103.32</v>
      </c>
      <c r="BY7" s="39">
        <v>100.85</v>
      </c>
      <c r="BZ7" s="39">
        <v>100.05</v>
      </c>
      <c r="CA7" s="39">
        <v>179.41</v>
      </c>
      <c r="CB7" s="39">
        <v>179.19</v>
      </c>
      <c r="CC7" s="39">
        <v>205.32</v>
      </c>
      <c r="CD7" s="39">
        <v>184.4</v>
      </c>
      <c r="CE7" s="39">
        <v>176.83</v>
      </c>
      <c r="CF7" s="39">
        <v>162.24</v>
      </c>
      <c r="CG7" s="39">
        <v>165.47</v>
      </c>
      <c r="CH7" s="39">
        <v>167.46</v>
      </c>
      <c r="CI7" s="39">
        <v>168.56</v>
      </c>
      <c r="CJ7" s="39">
        <v>167.1</v>
      </c>
      <c r="CK7" s="39">
        <v>166.4</v>
      </c>
      <c r="CL7" s="39">
        <v>48.84</v>
      </c>
      <c r="CM7" s="39">
        <v>48.38</v>
      </c>
      <c r="CN7" s="39">
        <v>48.45</v>
      </c>
      <c r="CO7" s="39">
        <v>48</v>
      </c>
      <c r="CP7" s="39">
        <v>48.96</v>
      </c>
      <c r="CQ7" s="39">
        <v>59.11</v>
      </c>
      <c r="CR7" s="39">
        <v>59.74</v>
      </c>
      <c r="CS7" s="39">
        <v>59.46</v>
      </c>
      <c r="CT7" s="39">
        <v>59.51</v>
      </c>
      <c r="CU7" s="39">
        <v>59.91</v>
      </c>
      <c r="CV7" s="39">
        <v>60.69</v>
      </c>
      <c r="CW7" s="39">
        <v>93.76</v>
      </c>
      <c r="CX7" s="39">
        <v>93.24</v>
      </c>
      <c r="CY7" s="39">
        <v>91.45</v>
      </c>
      <c r="CZ7" s="39">
        <v>92.48</v>
      </c>
      <c r="DA7" s="39">
        <v>91.98</v>
      </c>
      <c r="DB7" s="39">
        <v>87.91</v>
      </c>
      <c r="DC7" s="39">
        <v>87.28</v>
      </c>
      <c r="DD7" s="39">
        <v>87.41</v>
      </c>
      <c r="DE7" s="39">
        <v>87.08</v>
      </c>
      <c r="DF7" s="39">
        <v>87.26</v>
      </c>
      <c r="DG7" s="39">
        <v>89.82</v>
      </c>
      <c r="DH7" s="39">
        <v>57.05</v>
      </c>
      <c r="DI7" s="39">
        <v>57.92</v>
      </c>
      <c r="DJ7" s="39">
        <v>51.53</v>
      </c>
      <c r="DK7" s="39">
        <v>52.75</v>
      </c>
      <c r="DL7" s="39">
        <v>51.95</v>
      </c>
      <c r="DM7" s="39">
        <v>46.88</v>
      </c>
      <c r="DN7" s="39">
        <v>46.94</v>
      </c>
      <c r="DO7" s="39">
        <v>47.62</v>
      </c>
      <c r="DP7" s="39">
        <v>48.55</v>
      </c>
      <c r="DQ7" s="39">
        <v>49.2</v>
      </c>
      <c r="DR7" s="39">
        <v>50.19</v>
      </c>
      <c r="DS7" s="39">
        <v>38.299999999999997</v>
      </c>
      <c r="DT7" s="39">
        <v>41.08</v>
      </c>
      <c r="DU7" s="39">
        <v>41.92</v>
      </c>
      <c r="DV7" s="39">
        <v>45.04</v>
      </c>
      <c r="DW7" s="39">
        <v>46.09</v>
      </c>
      <c r="DX7" s="39">
        <v>13.39</v>
      </c>
      <c r="DY7" s="39">
        <v>14.48</v>
      </c>
      <c r="DZ7" s="39">
        <v>16.27</v>
      </c>
      <c r="EA7" s="39">
        <v>17.11</v>
      </c>
      <c r="EB7" s="39">
        <v>18.329999999999998</v>
      </c>
      <c r="EC7" s="39">
        <v>20.63</v>
      </c>
      <c r="ED7" s="39">
        <v>0.38</v>
      </c>
      <c r="EE7" s="39">
        <v>0.51</v>
      </c>
      <c r="EF7" s="39">
        <v>0.81</v>
      </c>
      <c r="EG7" s="39">
        <v>1.1100000000000001</v>
      </c>
      <c r="EH7" s="39">
        <v>1.42</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摂津市</cp:lastModifiedBy>
  <cp:lastPrinted>2022-02-01T02:13:12Z</cp:lastPrinted>
  <dcterms:created xsi:type="dcterms:W3CDTF">2021-12-03T06:53:19Z</dcterms:created>
  <dcterms:modified xsi:type="dcterms:W3CDTF">2022-02-01T02:14:39Z</dcterms:modified>
  <cp:category/>
</cp:coreProperties>
</file>