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0075\経営企画課\06決算統計(上水）\H30\10.経営比較分析表\提出\"/>
    </mc:Choice>
  </mc:AlternateContent>
  <workbookProtection workbookAlgorithmName="SHA-512" workbookHashValue="jKUGsV7XR6I/8fW+Z8ctCzKnFw+o/70CtbFvTHezEZecmC+ET0Y+a3M01GhTNc3gCKhjNeN4HbTIyWLRYs3fBg==" workbookSaltValue="zrP5SSASWbXGVWOEzBnKCQ==" workbookSpinCount="100000" lockStructure="1"/>
  <bookViews>
    <workbookView xWindow="0" yWindow="0" windowWidth="17070" windowHeight="72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<sst xmlns="http://schemas.openxmlformats.org/spreadsheetml/2006/main" count="220" uniqueCount="108">
  <si>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</si>
  <si>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</si>
  <si>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</si>
  <si>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</si>
  <si>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</si>
  <si>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</si>
  <si>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</si>
  <si>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</si>
  <si>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</si>
  <si>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</si>
  <si>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</si>
  <si>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</si>
  <si>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</si>
  <si>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</si>
  <si>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</si>
  <si>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</si>
  <si>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</si>
  <si>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</si>
  <si>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</si>
  <si>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</si>
  <si>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</si>
  <si>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</si>
  <si>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</si>
  <si>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</si>
  <si>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</si>
  <si>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</si>
  <si>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</si>
  <si>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</si>
  <si>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</si>
  <si>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</si>
  <si>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</si>
  <si>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</si>
  <si>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</si>
  <si>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</si>
  <si>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</si>
  <si>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</si>
  <si>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</si>
  <si>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</si>
  <si>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</si>
  <si>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</si>
  <si>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</si>
  <si>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</si>
  <si>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</si>
  <si>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</si>
  <si>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</si>
  <si>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</si>
  <si>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</si>
  <si>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</si>
  <si>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</si>
  <si>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</si>
  <si>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</si>
  <si>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</si>
  <si>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</si>
  <si>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</si>
  <si>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</si>
  <si>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</si>
  <si>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</si>
  <si>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</si>
  <si>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</si>
  <si>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</si>
  <si>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</si>
  <si>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</si>
  <si>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</si>
  <si>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</si>
  <si>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</si>
  <si>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</si>
  <si>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</si>
  <si>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</si>
  <si>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</si>
  <si>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</si>
  <si>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</si>
  <si>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</si>
  <si>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</si>
  <si>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</si>
  <si>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</si>
  <si>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</si>
  <si>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</si>
  <si>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</si>
  <si>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</si>
  <si>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</si>
  <si>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</si>
  <si>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</si>
  <si>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</si>
  <si>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</si>
  <si>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</si>
  <si>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</si>
  <si>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</si>
  <si>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</si>
  <si>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</si>
  <si>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</si>
  <si>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</si>
  <si>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</si>
  <si>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</si>
  <si>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</si>
  <si>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</si>
  <si>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</si>
  <si>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</si>
  <si>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</si>
  <si>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</si>
  <si>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</si>
  <si>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</si>
  <si>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</si>
  <si>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</si>
  <si>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</si>
  <si>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</si>
  <si>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年度は、大規模な設備更新があり、それに係る資産減耗費が発生したため経営悪化となったが、累積欠損金もなく、全体的な経営の健全性は保たれている。しかし、施設の老朽化や災害対策のために更新工事の着実な推進が必要であり、経営状況は厳しさを増すと予測している。
　今後は業務改善による費用の削減のほか、国からの交付金や企業債、内部留保資金を運用しながら効率的な施設更新を行っていく。
 水道サービスの安定的な提供のため、令和元年度に見直した水道ビジョン及び策定した経営戦略に基づいて、管路の老朽化対策についても、重要度・優先度等を考慮して設定した更新基準年数をもとに、基幹管路の耐震化と老朽化が懸念される鋳鉄管を優先して更新・耐震化を進めていく。</t>
    <phoneticPr fontId="4"/>
  </si>
  <si>
    <t>　有形固定資産減価償却率、管路経年化率とも類似団体平均値を上回っている。これは昭和40年代後半から昭和50年代にかけて急激に管路整備を行ったことから老朽化も急激に進んでいるが、経営への影響を考慮し、更新工事に係る費用の平準化を図っているため、更新工事が老朽化のスピードに追いついていないものである。
　管路更新率は、更新費用の平準化の影響に加え、漏水事故等が発生した際の被害範囲等を勘案し、平成27年度から基幹管路の更新を重点的に行っているが、老朽化している管路を優先して更新したため、類似団体平均値に比べて高くなっている。</t>
    <rPh sb="232" eb="234">
      <t>ユウセン</t>
    </rPh>
    <phoneticPr fontId="4"/>
  </si>
  <si>
    <t xml:space="preserve"> 経常収支比率は、全国平均及び類似団体平均値を下回っているが、これは大規模な設備更新に係る資産減耗費が発生したためであり、一時的なものと言える。
　流動比率について、平成29年度は十分な利益が確保できたため数値が大きく増加している。平成30年度は、大規模な設備更新があったために資金が流出し、類似団体平均値を下回っているが、全国平均より上回っており、運転資金は確保できている。
　企業債残高対給水収益比率は類似団体平均値よりも低いが、これは主に手持ち資金により工事を行い、企業債を借り入れての工事が少ないことによるものである。
　料金回収率は、平成30年度については100％を下回っているが、これは大規模な設備更新に係る資産減耗費が発生したためであり、一時的なものと言える。
　給水原価は、水源の約70％を受水に頼っていること、残り約30％の自己水は深井戸からの取水のため施設の維持費用がかかること、職員の平均年齢が高いため職員給与費が高いこと等、全体的に給水費用がかかることにより、類似団体平均値を上回っている。
　施設利用率は配水能力が拡張事業を行っていた時代に設定したものであることに加え、節水等による水需要の減少により低くなっている。
　有収率は漏水等の無効水量の割合が少ないことにより、類似団体平均値を上回っている。</t>
    <rPh sb="83" eb="85">
      <t>ヘイセイ</t>
    </rPh>
    <rPh sb="87" eb="89">
      <t>ネンド</t>
    </rPh>
    <rPh sb="90" eb="92">
      <t>ジュウブン</t>
    </rPh>
    <rPh sb="93" eb="95">
      <t>リエキ</t>
    </rPh>
    <rPh sb="96" eb="98">
      <t>カクホ</t>
    </rPh>
    <rPh sb="103" eb="105">
      <t>スウチ</t>
    </rPh>
    <rPh sb="106" eb="107">
      <t>オオ</t>
    </rPh>
    <rPh sb="109" eb="111">
      <t>ゾウカ</t>
    </rPh>
    <rPh sb="116" eb="118">
      <t>ヘイセイ</t>
    </rPh>
    <rPh sb="120" eb="122">
      <t>ネンド</t>
    </rPh>
    <rPh sb="124" eb="127">
      <t>ダイキボ</t>
    </rPh>
    <rPh sb="128" eb="130">
      <t>セツビ</t>
    </rPh>
    <rPh sb="130" eb="132">
      <t>コウシン</t>
    </rPh>
    <rPh sb="139" eb="141">
      <t>シキン</t>
    </rPh>
    <rPh sb="142" eb="144">
      <t>リュウシュツ</t>
    </rPh>
    <rPh sb="272" eb="274">
      <t>ヘイセイ</t>
    </rPh>
    <rPh sb="276" eb="27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</si>
</sst>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0.67</c:v>
                </c:pt>
                <c:pt idx="1">
                  <c:v>0.02</c:v>
                </c:pt>
                <c:pt idx="2">
                  <c:v>0.38</c:v>
                </c:pt>
                <c:pt idx="3">
                  <c:v>0.51</c:v>
                </c:pt>
                <c:pt idx="4">
                  <c:v>0.81</c:v>
                </c:pt>
              </c:numCache>
            </c:numRef>
          </c:val>
          <c:extLst>
            <c:ext xmlns:c16="http://schemas.microsoft.com/office/drawing/2014/chart" uri="{C3380CC4-5D6E-409C-BE32-E72D297353CC}">
              <c16:uniqueId val="{00000000-4AD3-47CA-846C-A9AEDB32747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4AD3-47CA-846C-A9AEDB32747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49.96</c:v>
                </c:pt>
                <c:pt idx="1">
                  <c:v>48.71</c:v>
                </c:pt>
                <c:pt idx="2">
                  <c:v>48.84</c:v>
                </c:pt>
                <c:pt idx="3">
                  <c:v>48.38</c:v>
                </c:pt>
                <c:pt idx="4">
                  <c:v>48.45</c:v>
                </c:pt>
              </c:numCache>
            </c:numRef>
          </c:val>
          <c:extLst>
            <c:ext xmlns:c16="http://schemas.microsoft.com/office/drawing/2014/chart" uri="{C3380CC4-5D6E-409C-BE32-E72D297353CC}">
              <c16:uniqueId val="{00000000-12B6-4034-A50F-EAFBBBC692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12B6-4034-A50F-EAFBBBC692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92.69</c:v>
                </c:pt>
                <c:pt idx="1">
                  <c:v>94.29</c:v>
                </c:pt>
                <c:pt idx="2">
                  <c:v>93.76</c:v>
                </c:pt>
                <c:pt idx="3">
                  <c:v>93.24</c:v>
                </c:pt>
                <c:pt idx="4">
                  <c:v>91.45</c:v>
                </c:pt>
              </c:numCache>
            </c:numRef>
          </c:val>
          <c:extLst>
            <c:ext xmlns:c16="http://schemas.microsoft.com/office/drawing/2014/chart" uri="{C3380CC4-5D6E-409C-BE32-E72D297353CC}">
              <c16:uniqueId val="{00000000-4F53-4BE3-BE48-CFD6C3179B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F53-4BE3-BE48-CFD6C3179B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114.12</c:v>
                </c:pt>
                <c:pt idx="1">
                  <c:v>116.27</c:v>
                </c:pt>
                <c:pt idx="2">
                  <c:v>115.11</c:v>
                </c:pt>
                <c:pt idx="3">
                  <c:v>117.86</c:v>
                </c:pt>
                <c:pt idx="4">
                  <c:v>104.48</c:v>
                </c:pt>
              </c:numCache>
            </c:numRef>
          </c:val>
          <c:extLst>
            <c:ext xmlns:c16="http://schemas.microsoft.com/office/drawing/2014/chart" uri="{C3380CC4-5D6E-409C-BE32-E72D297353CC}">
              <c16:uniqueId val="{00000000-39DA-4B52-9444-A138D086AD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39DA-4B52-9444-A138D086AD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56.37</c:v>
                </c:pt>
                <c:pt idx="1">
                  <c:v>56.92</c:v>
                </c:pt>
                <c:pt idx="2">
                  <c:v>57.05</c:v>
                </c:pt>
                <c:pt idx="3">
                  <c:v>57.92</c:v>
                </c:pt>
                <c:pt idx="4">
                  <c:v>51.53</c:v>
                </c:pt>
              </c:numCache>
            </c:numRef>
          </c:val>
          <c:extLst>
            <c:ext xmlns:c16="http://schemas.microsoft.com/office/drawing/2014/chart" uri="{C3380CC4-5D6E-409C-BE32-E72D297353CC}">
              <c16:uniqueId val="{00000000-3C60-4B13-8052-89642AA5EE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3C60-4B13-8052-89642AA5EE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34.119999999999997</c:v>
                </c:pt>
                <c:pt idx="1">
                  <c:v>36.06</c:v>
                </c:pt>
                <c:pt idx="2">
                  <c:v>38.299999999999997</c:v>
                </c:pt>
                <c:pt idx="3">
                  <c:v>41.08</c:v>
                </c:pt>
                <c:pt idx="4">
                  <c:v>41.92</c:v>
                </c:pt>
              </c:numCache>
            </c:numRef>
          </c:val>
          <c:extLst>
            <c:ext xmlns:c16="http://schemas.microsoft.com/office/drawing/2014/chart" uri="{C3380CC4-5D6E-409C-BE32-E72D297353CC}">
              <c16:uniqueId val="{00000000-E225-4E04-8E6F-2DE340689A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E225-4E04-8E6F-2DE340689A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23-41CA-8B45-FE545EF8A4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BC23-41CA-8B45-FE545EF8A4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329.16</c:v>
                </c:pt>
                <c:pt idx="1">
                  <c:v>373.69</c:v>
                </c:pt>
                <c:pt idx="2">
                  <c:v>493.37</c:v>
                </c:pt>
                <c:pt idx="3">
                  <c:v>796.63</c:v>
                </c:pt>
                <c:pt idx="4">
                  <c:v>312.17</c:v>
                </c:pt>
              </c:numCache>
            </c:numRef>
          </c:val>
          <c:extLst>
            <c:ext xmlns:c16="http://schemas.microsoft.com/office/drawing/2014/chart" uri="{C3380CC4-5D6E-409C-BE32-E72D297353CC}">
              <c16:uniqueId val="{00000000-459B-484C-BC1E-22DAF602A9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459B-484C-BC1E-22DAF602A9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154.41</c:v>
                </c:pt>
                <c:pt idx="1">
                  <c:v>151.99</c:v>
                </c:pt>
                <c:pt idx="2">
                  <c:v>150.22999999999999</c:v>
                </c:pt>
                <c:pt idx="3">
                  <c:v>160.19</c:v>
                </c:pt>
                <c:pt idx="4">
                  <c:v>206.8</c:v>
                </c:pt>
              </c:numCache>
            </c:numRef>
          </c:val>
          <c:extLst>
            <c:ext xmlns:c16="http://schemas.microsoft.com/office/drawing/2014/chart" uri="{C3380CC4-5D6E-409C-BE32-E72D297353CC}">
              <c16:uniqueId val="{00000000-4393-463A-9C2C-10A956D628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4393-463A-9C2C-10A956D628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108.94</c:v>
                </c:pt>
                <c:pt idx="1">
                  <c:v>109.9</c:v>
                </c:pt>
                <c:pt idx="2">
                  <c:v>108.56</c:v>
                </c:pt>
                <c:pt idx="3">
                  <c:v>106.89</c:v>
                </c:pt>
                <c:pt idx="4">
                  <c:v>92.98</c:v>
                </c:pt>
              </c:numCache>
            </c:numRef>
          </c:val>
          <c:extLst>
            <c:ext xmlns:c16="http://schemas.microsoft.com/office/drawing/2014/chart" uri="{C3380CC4-5D6E-409C-BE32-E72D297353CC}">
              <c16:uniqueId val="{00000000-1991-4EF1-8DC4-512C58AA361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1991-4EF1-8DC4-512C58AA361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179.2</c:v>
                </c:pt>
                <c:pt idx="1">
                  <c:v>178.25</c:v>
                </c:pt>
                <c:pt idx="2">
                  <c:v>179.41</c:v>
                </c:pt>
                <c:pt idx="3">
                  <c:v>179.19</c:v>
                </c:pt>
                <c:pt idx="4">
                  <c:v>205.32</c:v>
                </c:pt>
              </c:numCache>
            </c:numRef>
          </c:val>
          <c:extLst>
            <c:ext xmlns:c16="http://schemas.microsoft.com/office/drawing/2014/chart" uri="{C3380CC4-5D6E-409C-BE32-E72D297353CC}">
              <c16:uniqueId val="{00000000-C853-4596-891C-9511852B66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C853-4596-891C-9511852B66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37"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大阪府　摂津市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85855</v>
      </c>
      <c r="AM8" s="70"/>
      <c r="AN8" s="70"/>
      <c r="AO8" s="70"/>
      <c r="AP8" s="70"/>
      <c r="AQ8" s="70"/>
      <c r="AR8" s="70"/>
      <c r="AS8" s="70"/>
      <c r="AT8" s="66">
        <f>データ!$S$6</f>
        <v>14.87</v>
      </c>
      <c r="AU8" s="67"/>
      <c r="AV8" s="67"/>
      <c r="AW8" s="67"/>
      <c r="AX8" s="67"/>
      <c r="AY8" s="67"/>
      <c r="AZ8" s="67"/>
      <c r="BA8" s="67"/>
      <c r="BB8" s="69">
        <f>データ!$T$6</f>
        <v>5773.71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65.66</v>
      </c>
      <c r="J10" s="67"/>
      <c r="K10" s="67"/>
      <c r="L10" s="67"/>
      <c r="M10" s="67"/>
      <c r="N10" s="67"/>
      <c r="O10" s="68"/>
      <c r="P10" s="69">
        <f>データ!$P$6</f>
        <v>100</v>
      </c>
      <c r="Q10" s="69"/>
      <c r="R10" s="69"/>
      <c r="S10" s="69"/>
      <c r="T10" s="69"/>
      <c r="U10" s="69"/>
      <c r="V10" s="69"/>
      <c r="W10" s="70">
        <f>データ!$Q$6</f>
        <v>2728</v>
      </c>
      <c r="X10" s="70"/>
      <c r="Y10" s="70"/>
      <c r="Z10" s="70"/>
      <c r="AA10" s="70"/>
      <c r="AB10" s="70"/>
      <c r="AC10" s="70"/>
      <c r="AD10" s="2"/>
      <c r="AE10" s="2"/>
      <c r="AF10" s="2"/>
      <c r="AG10" s="2"/>
      <c r="AH10" s="4"/>
      <c r="AI10" s="4"/>
      <c r="AJ10" s="4"/>
      <c r="AK10" s="4"/>
      <c r="AL10" s="70">
        <f>データ!$U$6</f>
        <v>86103</v>
      </c>
      <c r="AM10" s="70"/>
      <c r="AN10" s="70"/>
      <c r="AO10" s="70"/>
      <c r="AP10" s="70"/>
      <c r="AQ10" s="70"/>
      <c r="AR10" s="70"/>
      <c r="AS10" s="70"/>
      <c r="AT10" s="66">
        <f>データ!$V$6</f>
        <v>14.87</v>
      </c>
      <c r="AU10" s="67"/>
      <c r="AV10" s="67"/>
      <c r="AW10" s="67"/>
      <c r="AX10" s="67"/>
      <c r="AY10" s="67"/>
      <c r="AZ10" s="67"/>
      <c r="BA10" s="67"/>
      <c r="BB10" s="69">
        <f>データ!$W$6</f>
        <v>5790.38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107</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ustMOSQ/niBK6YRDt+WW/cSwmv7DVKnUYNdIK6vmYcTxsuUUvZrj8+Y9fc6JXVrxwA78oARAyMTtuvhSu9N/A==" saltValue="1yc7lNOdFm3I+1bZ5V66d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J1" workbookViewId="0">
      <selection activeCell="R11" sqref="R11"/>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272248</v>
      </c>
      <c r="D6" s="34">
        <f t="shared" si="3"/>
        <v>46</v>
      </c>
      <c r="E6" s="34">
        <f t="shared" si="3"/>
        <v>1</v>
      </c>
      <c r="F6" s="34">
        <f t="shared" si="3"/>
        <v>0</v>
      </c>
      <c r="G6" s="34">
        <f t="shared" si="3"/>
        <v>1</v>
      </c>
      <c r="H6" s="34" t="str">
        <f t="shared" si="3"/>
        <v>大阪府　摂津市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65.66</v>
      </c>
      <c r="P6" s="35">
        <f t="shared" si="3"/>
        <v>100</v>
      </c>
      <c r="Q6" s="35">
        <f t="shared" si="3"/>
        <v>2728</v>
      </c>
      <c r="R6" s="35">
        <f t="shared" si="3"/>
        <v>85855</v>
      </c>
      <c r="S6" s="35">
        <f t="shared" si="3"/>
        <v>14.87</v>
      </c>
      <c r="T6" s="35">
        <f t="shared" si="3"/>
        <v>5773.71</v>
      </c>
      <c r="U6" s="35">
        <f t="shared" si="3"/>
        <v>86103</v>
      </c>
      <c r="V6" s="35">
        <f t="shared" si="3"/>
        <v>14.87</v>
      </c>
      <c r="W6" s="35">
        <f t="shared" si="3"/>
        <v>5790.38</v>
      </c>
      <c r="X6" s="36">
        <f>IF(X7="",NA(),X7)</f>
        <v>114.12</v>
      </c>
      <c r="Y6" s="36">
        <f t="shared" ref="Y6:AG6" si="4">IF(Y7="",NA(),Y7)</f>
        <v>116.27</v>
      </c>
      <c r="Z6" s="36">
        <f t="shared" si="4"/>
        <v>115.11</v>
      </c>
      <c r="AA6" s="36">
        <f t="shared" si="4"/>
        <v>117.86</v>
      </c>
      <c r="AB6" s="36">
        <f t="shared" si="4"/>
        <v>104.48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329.16</v>
      </c>
      <c r="AU6" s="36">
        <f t="shared" ref="AU6:BC6" si="6">IF(AU7="",NA(),AU7)</f>
        <v>373.69</v>
      </c>
      <c r="AV6" s="36">
        <f t="shared" si="6"/>
        <v>493.37</v>
      </c>
      <c r="AW6" s="36">
        <f t="shared" si="6"/>
        <v>796.63</v>
      </c>
      <c r="AX6" s="36">
        <f t="shared" si="6"/>
        <v>312.17</v>
      </c>
      <c r="AY6" s="36">
        <f t="shared" si="6"/>
        <v>335.95</v>
      </c>
      <c r="AZ6" s="36">
        <f t="shared" si="6"/>
        <v>346.59</v>
      </c>
      <c r="BA6" s="36">
        <f t="shared" si="6"/>
        <v>357.82</v>
      </c>
      <c r="BB6" s="36">
        <f t="shared" si="6"/>
        <v>355.5</v>
      </c>
      <c r="BC6" s="36">
        <f t="shared" si="6"/>
        <v>349.83</v>
      </c>
      <c r="BD6" s="35" t="str">
        <f>IF(BD7="","",IF(BD7="-","【-】","【"&amp;SUBSTITUTE(TEXT(BD7,"#,##0.00"),"-","△")&amp;"】"))</f>
        <v>【261.93】</v>
      </c>
      <c r="BE6" s="36">
        <f>IF(BE7="",NA(),BE7)</f>
        <v>154.41</v>
      </c>
      <c r="BF6" s="36">
        <f t="shared" ref="BF6:BN6" si="7">IF(BF7="",NA(),BF7)</f>
        <v>151.99</v>
      </c>
      <c r="BG6" s="36">
        <f t="shared" si="7"/>
        <v>150.22999999999999</v>
      </c>
      <c r="BH6" s="36">
        <f t="shared" si="7"/>
        <v>160.19</v>
      </c>
      <c r="BI6" s="36">
        <f t="shared" si="7"/>
        <v>206.8</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108.94</v>
      </c>
      <c r="BQ6" s="36">
        <f t="shared" ref="BQ6:BY6" si="8">IF(BQ7="",NA(),BQ7)</f>
        <v>109.9</v>
      </c>
      <c r="BR6" s="36">
        <f t="shared" si="8"/>
        <v>108.56</v>
      </c>
      <c r="BS6" s="36">
        <f t="shared" si="8"/>
        <v>106.89</v>
      </c>
      <c r="BT6" s="36">
        <f t="shared" si="8"/>
        <v>92.98</v>
      </c>
      <c r="BU6" s="36">
        <f t="shared" si="8"/>
        <v>105.21</v>
      </c>
      <c r="BV6" s="36">
        <f t="shared" si="8"/>
        <v>105.71</v>
      </c>
      <c r="BW6" s="36">
        <f t="shared" si="8"/>
        <v>106.01</v>
      </c>
      <c r="BX6" s="36">
        <f t="shared" si="8"/>
        <v>104.57</v>
      </c>
      <c r="BY6" s="36">
        <f t="shared" si="8"/>
        <v>103.54</v>
      </c>
      <c r="BZ6" s="35" t="str">
        <f>IF(BZ7="","",IF(BZ7="-","【-】","【"&amp;SUBSTITUTE(TEXT(BZ7,"#,##0.00"),"-","△")&amp;"】"))</f>
        <v>【103.91】</v>
      </c>
      <c r="CA6" s="36">
        <f>IF(CA7="",NA(),CA7)</f>
        <v>179.2</v>
      </c>
      <c r="CB6" s="36">
        <f t="shared" ref="CB6:CJ6" si="9">IF(CB7="",NA(),CB7)</f>
        <v>178.25</v>
      </c>
      <c r="CC6" s="36">
        <f t="shared" si="9"/>
        <v>179.41</v>
      </c>
      <c r="CD6" s="36">
        <f t="shared" si="9"/>
        <v>179.19</v>
      </c>
      <c r="CE6" s="36">
        <f t="shared" si="9"/>
        <v>205.32</v>
      </c>
      <c r="CF6" s="36">
        <f t="shared" si="9"/>
        <v>162.59</v>
      </c>
      <c r="CG6" s="36">
        <f t="shared" si="9"/>
        <v>162.15</v>
      </c>
      <c r="CH6" s="36">
        <f t="shared" si="9"/>
        <v>162.24</v>
      </c>
      <c r="CI6" s="36">
        <f t="shared" si="9"/>
        <v>165.47</v>
      </c>
      <c r="CJ6" s="36">
        <f t="shared" si="9"/>
        <v>167.46</v>
      </c>
      <c r="CK6" s="35" t="str">
        <f>IF(CK7="","",IF(CK7="-","【-】","【"&amp;SUBSTITUTE(TEXT(CK7,"#,##0.00"),"-","△")&amp;"】"))</f>
        <v>【167.11】</v>
      </c>
      <c r="CL6" s="36">
        <f>IF(CL7="",NA(),CL7)</f>
        <v>49.96</v>
      </c>
      <c r="CM6" s="36">
        <f t="shared" ref="CM6:CU6" si="10">IF(CM7="",NA(),CM7)</f>
        <v>48.71</v>
      </c>
      <c r="CN6" s="36">
        <f t="shared" si="10"/>
        <v>48.84</v>
      </c>
      <c r="CO6" s="36">
        <f t="shared" si="10"/>
        <v>48.38</v>
      </c>
      <c r="CP6" s="36">
        <f t="shared" si="10"/>
        <v>48.45</v>
      </c>
      <c r="CQ6" s="36">
        <f t="shared" si="10"/>
        <v>59.17</v>
      </c>
      <c r="CR6" s="36">
        <f t="shared" si="10"/>
        <v>59.34</v>
      </c>
      <c r="CS6" s="36">
        <f t="shared" si="10"/>
        <v>59.11</v>
      </c>
      <c r="CT6" s="36">
        <f t="shared" si="10"/>
        <v>59.74</v>
      </c>
      <c r="CU6" s="36">
        <f t="shared" si="10"/>
        <v>59.46</v>
      </c>
      <c r="CV6" s="35" t="str">
        <f>IF(CV7="","",IF(CV7="-","【-】","【"&amp;SUBSTITUTE(TEXT(CV7,"#,##0.00"),"-","△")&amp;"】"))</f>
        <v>【60.27】</v>
      </c>
      <c r="CW6" s="36">
        <f>IF(CW7="",NA(),CW7)</f>
        <v>92.69</v>
      </c>
      <c r="CX6" s="36">
        <f t="shared" ref="CX6:DF6" si="11">IF(CX7="",NA(),CX7)</f>
        <v>94.29</v>
      </c>
      <c r="CY6" s="36">
        <f t="shared" si="11"/>
        <v>93.76</v>
      </c>
      <c r="CZ6" s="36">
        <f t="shared" si="11"/>
        <v>93.24</v>
      </c>
      <c r="DA6" s="36">
        <f t="shared" si="11"/>
        <v>91.45</v>
      </c>
      <c r="DB6" s="36">
        <f t="shared" si="11"/>
        <v>87.6</v>
      </c>
      <c r="DC6" s="36">
        <f t="shared" si="11"/>
        <v>87.74</v>
      </c>
      <c r="DD6" s="36">
        <f t="shared" si="11"/>
        <v>87.91</v>
      </c>
      <c r="DE6" s="36">
        <f t="shared" si="11"/>
        <v>87.28</v>
      </c>
      <c r="DF6" s="36">
        <f t="shared" si="11"/>
        <v>87.41</v>
      </c>
      <c r="DG6" s="35" t="str">
        <f>IF(DG7="","",IF(DG7="-","【-】","【"&amp;SUBSTITUTE(TEXT(DG7,"#,##0.00"),"-","△")&amp;"】"))</f>
        <v>【89.92】</v>
      </c>
      <c r="DH6" s="36">
        <f>IF(DH7="",NA(),DH7)</f>
        <v>56.37</v>
      </c>
      <c r="DI6" s="36">
        <f t="shared" ref="DI6:DQ6" si="12">IF(DI7="",NA(),DI7)</f>
        <v>56.92</v>
      </c>
      <c r="DJ6" s="36">
        <f t="shared" si="12"/>
        <v>57.05</v>
      </c>
      <c r="DK6" s="36">
        <f t="shared" si="12"/>
        <v>57.92</v>
      </c>
      <c r="DL6" s="36">
        <f t="shared" si="12"/>
        <v>51.53</v>
      </c>
      <c r="DM6" s="36">
        <f t="shared" si="12"/>
        <v>45.25</v>
      </c>
      <c r="DN6" s="36">
        <f t="shared" si="12"/>
        <v>46.27</v>
      </c>
      <c r="DO6" s="36">
        <f t="shared" si="12"/>
        <v>46.88</v>
      </c>
      <c r="DP6" s="36">
        <f t="shared" si="12"/>
        <v>46.94</v>
      </c>
      <c r="DQ6" s="36">
        <f t="shared" si="12"/>
        <v>47.62</v>
      </c>
      <c r="DR6" s="35" t="str">
        <f>IF(DR7="","",IF(DR7="-","【-】","【"&amp;SUBSTITUTE(TEXT(DR7,"#,##0.00"),"-","△")&amp;"】"))</f>
        <v>【48.85】</v>
      </c>
      <c r="DS6" s="36">
        <f>IF(DS7="",NA(),DS7)</f>
        <v>34.119999999999997</v>
      </c>
      <c r="DT6" s="36">
        <f t="shared" ref="DT6:EB6" si="13">IF(DT7="",NA(),DT7)</f>
        <v>36.06</v>
      </c>
      <c r="DU6" s="36">
        <f t="shared" si="13"/>
        <v>38.299999999999997</v>
      </c>
      <c r="DV6" s="36">
        <f t="shared" si="13"/>
        <v>41.08</v>
      </c>
      <c r="DW6" s="36">
        <f t="shared" si="13"/>
        <v>41.92</v>
      </c>
      <c r="DX6" s="36">
        <f t="shared" si="13"/>
        <v>10.71</v>
      </c>
      <c r="DY6" s="36">
        <f t="shared" si="13"/>
        <v>10.93</v>
      </c>
      <c r="DZ6" s="36">
        <f t="shared" si="13"/>
        <v>13.39</v>
      </c>
      <c r="EA6" s="36">
        <f t="shared" si="13"/>
        <v>14.48</v>
      </c>
      <c r="EB6" s="36">
        <f t="shared" si="13"/>
        <v>16.27</v>
      </c>
      <c r="EC6" s="35" t="str">
        <f>IF(EC7="","",IF(EC7="-","【-】","【"&amp;SUBSTITUTE(TEXT(EC7,"#,##0.00"),"-","△")&amp;"】"))</f>
        <v>【17.80】</v>
      </c>
      <c r="ED6" s="36">
        <f>IF(ED7="",NA(),ED7)</f>
        <v>0.67</v>
      </c>
      <c r="EE6" s="36">
        <f t="shared" ref="EE6:EM6" si="14">IF(EE7="",NA(),EE7)</f>
        <v>0.02</v>
      </c>
      <c r="EF6" s="36">
        <f t="shared" si="14"/>
        <v>0.38</v>
      </c>
      <c r="EG6" s="36">
        <f t="shared" si="14"/>
        <v>0.51</v>
      </c>
      <c r="EH6" s="36">
        <f t="shared" si="14"/>
        <v>0.81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272248</v>
      </c>
      <c r="D7" s="38">
        <v>46</v>
      </c>
      <c r="E7" s="38">
        <v>1</v>
      </c>
      <c r="F7" s="38">
        <v>0</v>
      </c>
      <c r="G7" s="38">
        <v>1</v>
      </c>
      <c r="H7" s="38" t="s">
        <v>93</v>
      </c>
      <c r="I7" s="38" t="s">
        <v>94</v>
      </c>
      <c r="J7" s="38" t="s">
        <v>95</v>
      </c>
      <c r="K7" s="38" t="s">
        <v>96</v>
      </c>
      <c r="L7" s="38" t="s">
        <v>97</v>
      </c>
      <c r="M7" s="38" t="s">
        <v>98</v>
      </c>
      <c r="N7" s="39" t="s">
        <v>99</v>
      </c>
      <c r="O7" s="39">
        <v>65.66</v>
      </c>
      <c r="P7" s="39">
        <v>100</v>
      </c>
      <c r="Q7" s="39">
        <v>2728</v>
      </c>
      <c r="R7" s="39">
        <v>85855</v>
      </c>
      <c r="S7" s="39">
        <v>14.87</v>
      </c>
      <c r="T7" s="39">
        <v>5773.71</v>
      </c>
      <c r="U7" s="39">
        <v>86103</v>
      </c>
      <c r="V7" s="39">
        <v>14.87</v>
      </c>
      <c r="W7" s="39">
        <v>5790.38</v>
      </c>
      <c r="X7" s="39">
        <v>114.12</v>
      </c>
      <c r="Y7" s="39">
        <v>116.27</v>
      </c>
      <c r="Z7" s="39">
        <v>115.11</v>
      </c>
      <c r="AA7" s="39">
        <v>117.86</v>
      </c>
      <c r="AB7" s="39">
        <v>104.48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329.16</v>
      </c>
      <c r="AU7" s="39">
        <v>373.69</v>
      </c>
      <c r="AV7" s="39">
        <v>493.37</v>
      </c>
      <c r="AW7" s="39">
        <v>796.63</v>
      </c>
      <c r="AX7" s="39">
        <v>312.17</v>
      </c>
      <c r="AY7" s="39">
        <v>335.95</v>
      </c>
      <c r="AZ7" s="39">
        <v>346.59</v>
      </c>
      <c r="BA7" s="39">
        <v>357.82</v>
      </c>
      <c r="BB7" s="39">
        <v>355.5</v>
      </c>
      <c r="BC7" s="39">
        <v>349.83</v>
      </c>
      <c r="BD7" s="39">
        <v>261.93</v>
      </c>
      <c r="BE7" s="39">
        <v>154.41</v>
      </c>
      <c r="BF7" s="39">
        <v>151.99</v>
      </c>
      <c r="BG7" s="39">
        <v>150.22999999999999</v>
      </c>
      <c r="BH7" s="39">
        <v>160.19</v>
      </c>
      <c r="BI7" s="39">
        <v>206.8</v>
      </c>
      <c r="BJ7" s="39">
        <v>319.82</v>
      </c>
      <c r="BK7" s="39">
        <v>312.02999999999997</v>
      </c>
      <c r="BL7" s="39">
        <v>307.45999999999998</v>
      </c>
      <c r="BM7" s="39">
        <v>312.58</v>
      </c>
      <c r="BN7" s="39">
        <v>314.87</v>
      </c>
      <c r="BO7" s="39">
        <v>270.45999999999998</v>
      </c>
      <c r="BP7" s="39">
        <v>108.94</v>
      </c>
      <c r="BQ7" s="39">
        <v>109.9</v>
      </c>
      <c r="BR7" s="39">
        <v>108.56</v>
      </c>
      <c r="BS7" s="39">
        <v>106.89</v>
      </c>
      <c r="BT7" s="39">
        <v>92.98</v>
      </c>
      <c r="BU7" s="39">
        <v>105.21</v>
      </c>
      <c r="BV7" s="39">
        <v>105.71</v>
      </c>
      <c r="BW7" s="39">
        <v>106.01</v>
      </c>
      <c r="BX7" s="39">
        <v>104.57</v>
      </c>
      <c r="BY7" s="39">
        <v>103.54</v>
      </c>
      <c r="BZ7" s="39">
        <v>103.91</v>
      </c>
      <c r="CA7" s="39">
        <v>179.2</v>
      </c>
      <c r="CB7" s="39">
        <v>178.25</v>
      </c>
      <c r="CC7" s="39">
        <v>179.41</v>
      </c>
      <c r="CD7" s="39">
        <v>179.19</v>
      </c>
      <c r="CE7" s="39">
        <v>205.32</v>
      </c>
      <c r="CF7" s="39">
        <v>162.59</v>
      </c>
      <c r="CG7" s="39">
        <v>162.15</v>
      </c>
      <c r="CH7" s="39">
        <v>162.24</v>
      </c>
      <c r="CI7" s="39">
        <v>165.47</v>
      </c>
      <c r="CJ7" s="39">
        <v>167.46</v>
      </c>
      <c r="CK7" s="39">
        <v>167.11</v>
      </c>
      <c r="CL7" s="39">
        <v>49.96</v>
      </c>
      <c r="CM7" s="39">
        <v>48.71</v>
      </c>
      <c r="CN7" s="39">
        <v>48.84</v>
      </c>
      <c r="CO7" s="39">
        <v>48.38</v>
      </c>
      <c r="CP7" s="39">
        <v>48.45</v>
      </c>
      <c r="CQ7" s="39">
        <v>59.17</v>
      </c>
      <c r="CR7" s="39">
        <v>59.34</v>
      </c>
      <c r="CS7" s="39">
        <v>59.11</v>
      </c>
      <c r="CT7" s="39">
        <v>59.74</v>
      </c>
      <c r="CU7" s="39">
        <v>59.46</v>
      </c>
      <c r="CV7" s="39">
        <v>60.27</v>
      </c>
      <c r="CW7" s="39">
        <v>92.69</v>
      </c>
      <c r="CX7" s="39">
        <v>94.29</v>
      </c>
      <c r="CY7" s="39">
        <v>93.76</v>
      </c>
      <c r="CZ7" s="39">
        <v>93.24</v>
      </c>
      <c r="DA7" s="39">
        <v>91.45</v>
      </c>
      <c r="DB7" s="39">
        <v>87.6</v>
      </c>
      <c r="DC7" s="39">
        <v>87.74</v>
      </c>
      <c r="DD7" s="39">
        <v>87.91</v>
      </c>
      <c r="DE7" s="39">
        <v>87.28</v>
      </c>
      <c r="DF7" s="39">
        <v>87.41</v>
      </c>
      <c r="DG7" s="39">
        <v>89.92</v>
      </c>
      <c r="DH7" s="39">
        <v>56.37</v>
      </c>
      <c r="DI7" s="39">
        <v>56.92</v>
      </c>
      <c r="DJ7" s="39">
        <v>57.05</v>
      </c>
      <c r="DK7" s="39">
        <v>57.92</v>
      </c>
      <c r="DL7" s="39">
        <v>51.53</v>
      </c>
      <c r="DM7" s="39">
        <v>45.25</v>
      </c>
      <c r="DN7" s="39">
        <v>46.27</v>
      </c>
      <c r="DO7" s="39">
        <v>46.88</v>
      </c>
      <c r="DP7" s="39">
        <v>46.94</v>
      </c>
      <c r="DQ7" s="39">
        <v>47.62</v>
      </c>
      <c r="DR7" s="39">
        <v>48.85</v>
      </c>
      <c r="DS7" s="39">
        <v>34.119999999999997</v>
      </c>
      <c r="DT7" s="39">
        <v>36.06</v>
      </c>
      <c r="DU7" s="39">
        <v>38.299999999999997</v>
      </c>
      <c r="DV7" s="39">
        <v>41.08</v>
      </c>
      <c r="DW7" s="39">
        <v>41.92</v>
      </c>
      <c r="DX7" s="39">
        <v>10.71</v>
      </c>
      <c r="DY7" s="39">
        <v>10.93</v>
      </c>
      <c r="DZ7" s="39">
        <v>13.39</v>
      </c>
      <c r="EA7" s="39">
        <v>14.48</v>
      </c>
      <c r="EB7" s="39">
        <v>16.27</v>
      </c>
      <c r="EC7" s="39">
        <v>17.8</v>
      </c>
      <c r="ED7" s="39">
        <v>0.67</v>
      </c>
      <c r="EE7" s="39">
        <v>0.02</v>
      </c>
      <c r="EF7" s="39">
        <v>0.38</v>
      </c>
      <c r="EG7" s="39">
        <v>0.51</v>
      </c>
      <c r="EH7" s="39">
        <v>0.81</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2020-03-11T04:04:08Z</dcterms:modified>
</cp:coreProperties>
</file>