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settsuad.local\users\1829\Desktop\"/>
    </mc:Choice>
  </mc:AlternateContent>
  <workbookProtection workbookAlgorithmName="SHA-512" workbookHashValue="BM7vfBKHxuppDoPlVHsOvMiRZzEEy+iZIi1dIyfzDazObrV8hSc9pVDCp/B+uh2cjE6s9OW0Ne08kOvIN9BTsg==" workbookSaltValue="uwPcKcnUnPq/5aexxole9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<sst xmlns="http://schemas.openxmlformats.org/spreadsheetml/2006/main" count="232" uniqueCount="119">
  <si>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</si>
  <si>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</si>
  <si>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</si>
  <si>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</si>
  <si>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</si>
  <si>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</si>
  <si>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</si>
  <si>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</si>
  <si>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</si>
  <si>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</si>
  <si>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</si>
  <si>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</si>
  <si>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</si>
  <si>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</si>
  <si>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</si>
  <si>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</si>
  <si>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</si>
  <si>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</si>
  <si>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</si>
  <si>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</si>
  <si>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</si>
  <si>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</si>
  <si>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</si>
  <si>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</si>
  <si>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</si>
  <si>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</si>
  <si>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</si>
  <si>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</si>
  <si>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</si>
  <si>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</si>
  <si>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</si>
  <si>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</si>
  <si>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</si>
  <si>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</si>
  <si>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</si>
  <si>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</si>
  <si>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</si>
  <si>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</si>
  <si>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</si>
  <si>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</si>
  <si>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</si>
  <si>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</si>
  <si>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</si>
  <si>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</si>
  <si>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</si>
  <si>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</si>
  <si>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</si>
  <si>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</si>
  <si>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</si>
  <si>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</si>
  <si>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</si>
  <si>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</si>
  <si>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</si>
  <si>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</si>
  <si>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</si>
  <si>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</si>
  <si>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</si>
  <si>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</si>
  <si>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</si>
  <si>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</si>
  <si>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</si>
  <si>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</si>
  <si>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</si>
  <si>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</si>
  <si>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</si>
  <si>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</si>
  <si>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</si>
  <si>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</si>
  <si>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</si>
  <si>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</si>
  <si>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</si>
  <si>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</si>
  <si>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</si>
  <si>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</si>
  <si>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</si>
  <si>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</si>
  <si>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</si>
  <si>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</si>
  <si>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</si>
  <si>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</si>
  <si>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</si>
  <si>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</si>
  <si>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</si>
  <si>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</si>
  <si>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</si>
  <si>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</si>
  <si>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</si>
  <si>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</si>
  <si>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</si>
  <si>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</si>
  <si>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</si>
  <si>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</si>
  <si>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</si>
  <si>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</si>
  <si>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</si>
  <si>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</si>
  <si>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</si>
  <si>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</si>
  <si>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</si>
  <si>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</si>
  <si>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</si>
  <si>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</si>
  <si>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</si>
  <si>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</si>
  <si>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</si>
  <si>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</si>
  <si>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</si>
  <si>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</si>
  <si>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</si>
  <si>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</si>
  <si>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</si>
  <si>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</si>
  <si>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</si>
  <si>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</si>
  <si>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</si>
  <si>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</si>
  <si>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経常収支比率は100％を超え、全国平均及び類似団体平均値と比較して高い水準にあることから、良好な経営状況であると言える。
　流動比率は類似団体平均値を上回っており、運転資金は確保できている。
　企業債残高対給水収益比率は類似団体平均値よりも低いが、これは主に手持ち資金により工事を行い、企業債を借り入れての工事が少ないことによるものである。
　料金回収率は、従量料金制で逓増率が高いことに加え、大口需要家の水量割合が高いために供給単価を押し上げていることが要因で、類似団体平均値を上回っている。
　給水原価は、水源の約70％を受水に頼っていること、残り約30％の自己水は深井戸からの取水のため施設の維持費用がかかること、職員の平均年齢が高いため職員給与費が高いこと等、全体的に給水費用がかかることにより、類似団体平均値を上回っている。
　施設利用率は配水能力が拡張事業を行っていた時代に設定したものであることに加え、節水等による水需要の減少により低くなっている。
　有収率は漏水等の無効水量の割合が少ないことにより、類似団体平均値を上回っている。</t>
    <rPh sb="13" eb="14">
      <t>コ</t>
    </rPh>
    <rPh sb="16" eb="18">
      <t>ゼンコク</t>
    </rPh>
    <rPh sb="18" eb="20">
      <t>ヘイキン</t>
    </rPh>
    <rPh sb="20" eb="21">
      <t>オヨ</t>
    </rPh>
    <rPh sb="30" eb="32">
      <t>ヒカク</t>
    </rPh>
    <rPh sb="34" eb="35">
      <t>タカ</t>
    </rPh>
    <rPh sb="36" eb="38">
      <t>スイジュン</t>
    </rPh>
    <rPh sb="46" eb="48">
      <t>リョウコウ</t>
    </rPh>
    <rPh sb="49" eb="51">
      <t>ケイエイ</t>
    </rPh>
    <rPh sb="51" eb="53">
      <t>ジョウキョウ</t>
    </rPh>
    <rPh sb="57" eb="58">
      <t>イ</t>
    </rPh>
    <rPh sb="465" eb="466">
      <t>アタイ</t>
    </rPh>
    <phoneticPr fontId="4"/>
  </si>
  <si>
    <t>　有形固定資産減価償却率、管路経年化率とも類似団体平均値を上回っている。これは昭和40年代後半から昭和50年代にかけて急激に管路整備を行ったことから老朽化も急激に進んでいるが、経営への影響を考慮し、更新工事に係る費用の平準化を図っているため、更新工事が老朽化のスピードに追いついていないものである。
　管路更新率は、更新費用の平準化の影響に加え、漏水事故等が発生した際の被害範囲等を勘案し、平成27年度から基幹管路の更新を重点的に行っているため、更新費用の割に更新延長が短くなっていることにより、類似団体平均値に比べて低くなっている。</t>
    <phoneticPr fontId="4"/>
  </si>
  <si>
    <t xml:space="preserve"> 現状は累積欠損金もなく経営に必要な費用を料金で賄えており、経営の健全性は保たれている。しかし施設の老朽化や災害対策のために更新工事の着実な推進が必要であり、経営状況は厳しさを増すと予測している。
　今後は業務改善による費用の削減のほか、国からの交付金や企業債、内部留保資金を運用しながら効率的な施設更新を行っていく。
 水道サービスの安定的な提供のため、平成31年度に見直す水道ビジョン及び策定する経営戦略に基づいて、管路の老朽化対策についても、重要度・優先度等を考慮して設定した更新基準年数をもとに、基幹管路の耐震化と老朽化が懸念される鋳鉄管を優先して更新・耐震化を進めていく。</t>
    <rPh sb="92" eb="93">
      <t>ソク</t>
    </rPh>
    <rPh sb="100" eb="102">
      <t>コンゴ</t>
    </rPh>
    <rPh sb="103" eb="105">
      <t>ギョウム</t>
    </rPh>
    <rPh sb="105" eb="107">
      <t>カイゼン</t>
    </rPh>
    <rPh sb="110" eb="112">
      <t>ヒヨウ</t>
    </rPh>
    <rPh sb="113" eb="115">
      <t>サクゲン</t>
    </rPh>
    <rPh sb="119" eb="120">
      <t>クニ</t>
    </rPh>
    <rPh sb="123" eb="126">
      <t>コウフキン</t>
    </rPh>
    <rPh sb="127" eb="129">
      <t>キギョウ</t>
    </rPh>
    <rPh sb="129" eb="130">
      <t>サイ</t>
    </rPh>
    <rPh sb="131" eb="133">
      <t>ナイブ</t>
    </rPh>
    <rPh sb="133" eb="135">
      <t>リュウホ</t>
    </rPh>
    <rPh sb="135" eb="137">
      <t>シキン</t>
    </rPh>
    <rPh sb="138" eb="140">
      <t>ウンヨウ</t>
    </rPh>
    <rPh sb="144" eb="147">
      <t>コウリツテキ</t>
    </rPh>
    <rPh sb="148" eb="150">
      <t>シセツ</t>
    </rPh>
    <rPh sb="150" eb="152">
      <t>コウシン</t>
    </rPh>
    <rPh sb="153" eb="154">
      <t>オコナ</t>
    </rPh>
    <rPh sb="183" eb="184">
      <t>ド</t>
    </rPh>
    <rPh sb="185" eb="187">
      <t>ミナオ</t>
    </rPh>
    <rPh sb="194" eb="195">
      <t>オヨ</t>
    </rPh>
    <rPh sb="196" eb="198">
      <t>サクテイ</t>
    </rPh>
    <rPh sb="200" eb="202">
      <t>ケイエイ</t>
    </rPh>
    <rPh sb="202" eb="204">
      <t>センリャク</t>
    </rPh>
    <rPh sb="205" eb="206">
      <t>モト</t>
    </rPh>
    <rPh sb="210" eb="212">
      <t>カンロ</t>
    </rPh>
    <rPh sb="213" eb="216">
      <t>ロウキュウカ</t>
    </rPh>
    <rPh sb="216" eb="218">
      <t>タイサク</t>
    </rPh>
    <rPh sb="224" eb="227">
      <t>ジュウヨウド</t>
    </rPh>
    <rPh sb="228" eb="231">
      <t>ユウセンド</t>
    </rPh>
    <rPh sb="231" eb="232">
      <t>トウ</t>
    </rPh>
    <rPh sb="233" eb="235">
      <t>コウリョ</t>
    </rPh>
    <rPh sb="237" eb="239">
      <t>セッテイ</t>
    </rPh>
    <rPh sb="241" eb="243">
      <t>コウシン</t>
    </rPh>
    <rPh sb="243" eb="245">
      <t>キジュン</t>
    </rPh>
    <rPh sb="245" eb="247">
      <t>ネンスウ</t>
    </rPh>
    <rPh sb="252" eb="254">
      <t>キカン</t>
    </rPh>
    <rPh sb="254" eb="256">
      <t>カンロ</t>
    </rPh>
    <rPh sb="257" eb="260">
      <t>タイシンカ</t>
    </rPh>
    <rPh sb="261" eb="264">
      <t>ロウキュウカ</t>
    </rPh>
    <rPh sb="265" eb="267">
      <t>ケネン</t>
    </rPh>
    <rPh sb="270" eb="271">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</si>
</sst>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0.93</c:v>
                </c:pt>
                <c:pt idx="1">
                  <c:v>0.67</c:v>
                </c:pt>
                <c:pt idx="2">
                  <c:v>0.02</c:v>
                </c:pt>
                <c:pt idx="3">
                  <c:v>0.38</c:v>
                </c:pt>
                <c:pt idx="4">
                  <c:v>0.51</c:v>
                </c:pt>
              </c:numCache>
            </c:numRef>
          </c:val>
          <c:extLst>
            <c:ext xmlns:c16="http://schemas.microsoft.com/office/drawing/2014/chart" uri="{C3380CC4-5D6E-409C-BE32-E72D297353CC}">
              <c16:uniqueId val="{00000000-3693-49EF-B9F6-A8986B7987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3693-49EF-B9F6-A8986B7987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51.14</c:v>
                </c:pt>
                <c:pt idx="1">
                  <c:v>49.96</c:v>
                </c:pt>
                <c:pt idx="2">
                  <c:v>48.71</c:v>
                </c:pt>
                <c:pt idx="3">
                  <c:v>48.84</c:v>
                </c:pt>
                <c:pt idx="4">
                  <c:v>48.38</c:v>
                </c:pt>
              </c:numCache>
            </c:numRef>
          </c:val>
          <c:extLst>
            <c:ext xmlns:c16="http://schemas.microsoft.com/office/drawing/2014/chart" uri="{C3380CC4-5D6E-409C-BE32-E72D297353CC}">
              <c16:uniqueId val="{00000000-9550-4069-B2E9-D6539DB88E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9550-4069-B2E9-D6539DB88E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92.11</c:v>
                </c:pt>
                <c:pt idx="1">
                  <c:v>92.69</c:v>
                </c:pt>
                <c:pt idx="2">
                  <c:v>94.29</c:v>
                </c:pt>
                <c:pt idx="3">
                  <c:v>93.76</c:v>
                </c:pt>
                <c:pt idx="4">
                  <c:v>93.24</c:v>
                </c:pt>
              </c:numCache>
            </c:numRef>
          </c:val>
          <c:extLst>
            <c:ext xmlns:c16="http://schemas.microsoft.com/office/drawing/2014/chart" uri="{C3380CC4-5D6E-409C-BE32-E72D297353CC}">
              <c16:uniqueId val="{00000000-6F05-4E54-9394-EA7609115FD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6F05-4E54-9394-EA7609115FD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117.86</c:v>
                </c:pt>
                <c:pt idx="1">
                  <c:v>114.12</c:v>
                </c:pt>
                <c:pt idx="2">
                  <c:v>116.27</c:v>
                </c:pt>
                <c:pt idx="3">
                  <c:v>115.11</c:v>
                </c:pt>
                <c:pt idx="4">
                  <c:v>117.86</c:v>
                </c:pt>
              </c:numCache>
            </c:numRef>
          </c:val>
          <c:extLst>
            <c:ext xmlns:c16="http://schemas.microsoft.com/office/drawing/2014/chart" uri="{C3380CC4-5D6E-409C-BE32-E72D297353CC}">
              <c16:uniqueId val="{00000000-DE84-47D7-8DBC-46AB886FF6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DE84-47D7-8DBC-46AB886FF6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56.51</c:v>
                </c:pt>
                <c:pt idx="1">
                  <c:v>56.37</c:v>
                </c:pt>
                <c:pt idx="2">
                  <c:v>56.92</c:v>
                </c:pt>
                <c:pt idx="3">
                  <c:v>57.05</c:v>
                </c:pt>
                <c:pt idx="4">
                  <c:v>57.92</c:v>
                </c:pt>
              </c:numCache>
            </c:numRef>
          </c:val>
          <c:extLst>
            <c:ext xmlns:c16="http://schemas.microsoft.com/office/drawing/2014/chart" uri="{C3380CC4-5D6E-409C-BE32-E72D297353CC}">
              <c16:uniqueId val="{00000000-E623-4D59-82C0-07816B3221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E623-4D59-82C0-07816B3221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31.38</c:v>
                </c:pt>
                <c:pt idx="1">
                  <c:v>34.119999999999997</c:v>
                </c:pt>
                <c:pt idx="2">
                  <c:v>36.06</c:v>
                </c:pt>
                <c:pt idx="3">
                  <c:v>38.299999999999997</c:v>
                </c:pt>
                <c:pt idx="4">
                  <c:v>41.08</c:v>
                </c:pt>
              </c:numCache>
            </c:numRef>
          </c:val>
          <c:extLst>
            <c:ext xmlns:c16="http://schemas.microsoft.com/office/drawing/2014/chart" uri="{C3380CC4-5D6E-409C-BE32-E72D297353CC}">
              <c16:uniqueId val="{00000000-7532-4D39-B122-03A422A8911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7532-4D39-B122-03A422A8911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7A-40EA-82BE-6476C58618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8F7A-40EA-82BE-6476C58618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533.03</c:v>
                </c:pt>
                <c:pt idx="1">
                  <c:v>329.16</c:v>
                </c:pt>
                <c:pt idx="2">
                  <c:v>373.69</c:v>
                </c:pt>
                <c:pt idx="3">
                  <c:v>493.37</c:v>
                </c:pt>
                <c:pt idx="4">
                  <c:v>796.63</c:v>
                </c:pt>
              </c:numCache>
            </c:numRef>
          </c:val>
          <c:extLst>
            <c:ext xmlns:c16="http://schemas.microsoft.com/office/drawing/2014/chart" uri="{C3380CC4-5D6E-409C-BE32-E72D297353CC}">
              <c16:uniqueId val="{00000000-93BB-4664-95E7-4A1F72B404A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93BB-4664-95E7-4A1F72B404A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161.94999999999999</c:v>
                </c:pt>
                <c:pt idx="1">
                  <c:v>154.41</c:v>
                </c:pt>
                <c:pt idx="2">
                  <c:v>151.99</c:v>
                </c:pt>
                <c:pt idx="3">
                  <c:v>150.22999999999999</c:v>
                </c:pt>
                <c:pt idx="4">
                  <c:v>160.19</c:v>
                </c:pt>
              </c:numCache>
            </c:numRef>
          </c:val>
          <c:extLst>
            <c:ext xmlns:c16="http://schemas.microsoft.com/office/drawing/2014/chart" uri="{C3380CC4-5D6E-409C-BE32-E72D297353CC}">
              <c16:uniqueId val="{00000000-D493-486B-B1C0-37E06B451D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D493-486B-B1C0-37E06B451D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108.16</c:v>
                </c:pt>
                <c:pt idx="1">
                  <c:v>108.94</c:v>
                </c:pt>
                <c:pt idx="2">
                  <c:v>109.9</c:v>
                </c:pt>
                <c:pt idx="3">
                  <c:v>108.56</c:v>
                </c:pt>
                <c:pt idx="4">
                  <c:v>106.89</c:v>
                </c:pt>
              </c:numCache>
            </c:numRef>
          </c:val>
          <c:extLst>
            <c:ext xmlns:c16="http://schemas.microsoft.com/office/drawing/2014/chart" uri="{C3380CC4-5D6E-409C-BE32-E72D297353CC}">
              <c16:uniqueId val="{00000000-C0B4-44BE-9ED7-1F5CC78756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C0B4-44BE-9ED7-1F5CC78756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182.46</c:v>
                </c:pt>
                <c:pt idx="1">
                  <c:v>179.2</c:v>
                </c:pt>
                <c:pt idx="2">
                  <c:v>178.25</c:v>
                </c:pt>
                <c:pt idx="3">
                  <c:v>179.41</c:v>
                </c:pt>
                <c:pt idx="4">
                  <c:v>179.19</c:v>
                </c:pt>
              </c:numCache>
            </c:numRef>
          </c:val>
          <c:extLst>
            <c:ext xmlns:c16="http://schemas.microsoft.com/office/drawing/2014/chart" uri="{C3380CC4-5D6E-409C-BE32-E72D297353CC}">
              <c16:uniqueId val="{00000000-02F3-461E-9755-FE5084F6BEC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02F3-461E-9755-FE5084F6BEC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大阪府　摂津市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85404</v>
      </c>
      <c r="AM8" s="70"/>
      <c r="AN8" s="70"/>
      <c r="AO8" s="70"/>
      <c r="AP8" s="70"/>
      <c r="AQ8" s="70"/>
      <c r="AR8" s="70"/>
      <c r="AS8" s="70"/>
      <c r="AT8" s="66">
        <f>データ!$S$6</f>
        <v>14.87</v>
      </c>
      <c r="AU8" s="67"/>
      <c r="AV8" s="67"/>
      <c r="AW8" s="67"/>
      <c r="AX8" s="67"/>
      <c r="AY8" s="67"/>
      <c r="AZ8" s="67"/>
      <c r="BA8" s="67"/>
      <c r="BB8" s="69">
        <f>データ!$T$6</f>
        <v>5743.38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73.63</v>
      </c>
      <c r="J10" s="67"/>
      <c r="K10" s="67"/>
      <c r="L10" s="67"/>
      <c r="M10" s="67"/>
      <c r="N10" s="67"/>
      <c r="O10" s="68"/>
      <c r="P10" s="69">
        <f>データ!$P$6</f>
        <v>100</v>
      </c>
      <c r="Q10" s="69"/>
      <c r="R10" s="69"/>
      <c r="S10" s="69"/>
      <c r="T10" s="69"/>
      <c r="U10" s="69"/>
      <c r="V10" s="69"/>
      <c r="W10" s="70">
        <f>データ!$Q$6</f>
        <v>2728</v>
      </c>
      <c r="X10" s="70"/>
      <c r="Y10" s="70"/>
      <c r="Z10" s="70"/>
      <c r="AA10" s="70"/>
      <c r="AB10" s="70"/>
      <c r="AC10" s="70"/>
      <c r="AD10" s="2"/>
      <c r="AE10" s="2"/>
      <c r="AF10" s="2"/>
      <c r="AG10" s="2"/>
      <c r="AH10" s="4"/>
      <c r="AI10" s="4"/>
      <c r="AJ10" s="4"/>
      <c r="AK10" s="4"/>
      <c r="AL10" s="70">
        <f>データ!$U$6</f>
        <v>85359</v>
      </c>
      <c r="AM10" s="70"/>
      <c r="AN10" s="70"/>
      <c r="AO10" s="70"/>
      <c r="AP10" s="70"/>
      <c r="AQ10" s="70"/>
      <c r="AR10" s="70"/>
      <c r="AS10" s="70"/>
      <c r="AT10" s="66">
        <f>データ!$V$6</f>
        <v>14.87</v>
      </c>
      <c r="AU10" s="67"/>
      <c r="AV10" s="67"/>
      <c r="AW10" s="67"/>
      <c r="AX10" s="67"/>
      <c r="AY10" s="67"/>
      <c r="AZ10" s="67"/>
      <c r="BA10" s="67"/>
      <c r="BB10" s="69">
        <f>データ!$W$6</f>
        <v>5740.35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7"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7"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7"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7"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7"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7"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7"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7"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7"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7"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7"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7"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7"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7"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7"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7"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7"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7"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7"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7"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7"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7"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7"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7"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7"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7"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7"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7"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7"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7"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7"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7"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7"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7"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7"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7"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7"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7"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7"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7"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7"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7"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7"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7"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7"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7"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7"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7"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7"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7"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7"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7"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7"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7"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7"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7"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7"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7"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7"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7"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7"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7"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7"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7"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7"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7"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7"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7"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7"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SM2Atm5InuzU/b+cc/RMGvRuGoAvry2ssMcM1NvOVNIXfZ+PQxgXdFBXxv/rkt/8C/FWr/e2aQ5x/2a5oHT3A==" saltValue="V3YdUs6WLzldKOdZKhFR7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272248</v>
      </c>
      <c r="D6" s="33">
        <f t="shared" si="3"/>
        <v>46</v>
      </c>
      <c r="E6" s="33">
        <f t="shared" si="3"/>
        <v>1</v>
      </c>
      <c r="F6" s="33">
        <f t="shared" si="3"/>
        <v>0</v>
      </c>
      <c r="G6" s="33">
        <f t="shared" si="3"/>
        <v>1</v>
      </c>
      <c r="H6" s="33" t="str">
        <f t="shared" si="3"/>
        <v>大阪府　摂津市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73.63</v>
      </c>
      <c r="P6" s="34">
        <f t="shared" si="3"/>
        <v>100</v>
      </c>
      <c r="Q6" s="34">
        <f t="shared" si="3"/>
        <v>2728</v>
      </c>
      <c r="R6" s="34">
        <f t="shared" si="3"/>
        <v>85404</v>
      </c>
      <c r="S6" s="34">
        <f t="shared" si="3"/>
        <v>14.87</v>
      </c>
      <c r="T6" s="34">
        <f t="shared" si="3"/>
        <v>5743.38</v>
      </c>
      <c r="U6" s="34">
        <f t="shared" si="3"/>
        <v>85359</v>
      </c>
      <c r="V6" s="34">
        <f t="shared" si="3"/>
        <v>14.87</v>
      </c>
      <c r="W6" s="34">
        <f t="shared" si="3"/>
        <v>5740.35</v>
      </c>
      <c r="X6" s="35">
        <f>IF(X7="",NA(),X7)</f>
        <v>117.86</v>
      </c>
      <c r="Y6" s="35">
        <f t="shared" ref="Y6:AG6" si="4">IF(Y7="",NA(),Y7)</f>
        <v>114.12</v>
      </c>
      <c r="Z6" s="35">
        <f t="shared" si="4"/>
        <v>116.27</v>
      </c>
      <c r="AA6" s="35">
        <f t="shared" si="4"/>
        <v>115.11</v>
      </c>
      <c r="AB6" s="35">
        <f t="shared" si="4"/>
        <v>117.86</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533.03</v>
      </c>
      <c r="AU6" s="35">
        <f t="shared" ref="AU6:BC6" si="6">IF(AU7="",NA(),AU7)</f>
        <v>329.16</v>
      </c>
      <c r="AV6" s="35">
        <f t="shared" si="6"/>
        <v>373.69</v>
      </c>
      <c r="AW6" s="35">
        <f t="shared" si="6"/>
        <v>493.37</v>
      </c>
      <c r="AX6" s="35">
        <f t="shared" si="6"/>
        <v>796.63</v>
      </c>
      <c r="AY6" s="35">
        <f t="shared" si="6"/>
        <v>739.59</v>
      </c>
      <c r="AZ6" s="35">
        <f t="shared" si="6"/>
        <v>335.95</v>
      </c>
      <c r="BA6" s="35">
        <f t="shared" si="6"/>
        <v>346.59</v>
      </c>
      <c r="BB6" s="35">
        <f t="shared" si="6"/>
        <v>357.82</v>
      </c>
      <c r="BC6" s="35">
        <f t="shared" si="6"/>
        <v>355.5</v>
      </c>
      <c r="BD6" s="34" t="str">
        <f>IF(BD7="","",IF(BD7="-","【-】","【"&amp;SUBSTITUTE(TEXT(BD7,"#,##0.00"),"-","△")&amp;"】"))</f>
        <v>【264.34】</v>
      </c>
      <c r="BE6" s="35">
        <f>IF(BE7="",NA(),BE7)</f>
        <v>161.94999999999999</v>
      </c>
      <c r="BF6" s="35">
        <f t="shared" ref="BF6:BN6" si="7">IF(BF7="",NA(),BF7)</f>
        <v>154.41</v>
      </c>
      <c r="BG6" s="35">
        <f t="shared" si="7"/>
        <v>151.99</v>
      </c>
      <c r="BH6" s="35">
        <f t="shared" si="7"/>
        <v>150.22999999999999</v>
      </c>
      <c r="BI6" s="35">
        <f t="shared" si="7"/>
        <v>160.19</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108.16</v>
      </c>
      <c r="BQ6" s="35">
        <f t="shared" ref="BQ6:BY6" si="8">IF(BQ7="",NA(),BQ7)</f>
        <v>108.94</v>
      </c>
      <c r="BR6" s="35">
        <f t="shared" si="8"/>
        <v>109.9</v>
      </c>
      <c r="BS6" s="35">
        <f t="shared" si="8"/>
        <v>108.56</v>
      </c>
      <c r="BT6" s="35">
        <f t="shared" si="8"/>
        <v>106.89</v>
      </c>
      <c r="BU6" s="35">
        <f t="shared" si="8"/>
        <v>99.46</v>
      </c>
      <c r="BV6" s="35">
        <f t="shared" si="8"/>
        <v>105.21</v>
      </c>
      <c r="BW6" s="35">
        <f t="shared" si="8"/>
        <v>105.71</v>
      </c>
      <c r="BX6" s="35">
        <f t="shared" si="8"/>
        <v>106.01</v>
      </c>
      <c r="BY6" s="35">
        <f t="shared" si="8"/>
        <v>104.57</v>
      </c>
      <c r="BZ6" s="34" t="str">
        <f>IF(BZ7="","",IF(BZ7="-","【-】","【"&amp;SUBSTITUTE(TEXT(BZ7,"#,##0.00"),"-","△")&amp;"】"))</f>
        <v>【104.36】</v>
      </c>
      <c r="CA6" s="35">
        <f>IF(CA7="",NA(),CA7)</f>
        <v>182.46</v>
      </c>
      <c r="CB6" s="35">
        <f t="shared" ref="CB6:CJ6" si="9">IF(CB7="",NA(),CB7)</f>
        <v>179.2</v>
      </c>
      <c r="CC6" s="35">
        <f t="shared" si="9"/>
        <v>178.25</v>
      </c>
      <c r="CD6" s="35">
        <f t="shared" si="9"/>
        <v>179.41</v>
      </c>
      <c r="CE6" s="35">
        <f t="shared" si="9"/>
        <v>179.19</v>
      </c>
      <c r="CF6" s="35">
        <f t="shared" si="9"/>
        <v>171.78</v>
      </c>
      <c r="CG6" s="35">
        <f t="shared" si="9"/>
        <v>162.59</v>
      </c>
      <c r="CH6" s="35">
        <f t="shared" si="9"/>
        <v>162.15</v>
      </c>
      <c r="CI6" s="35">
        <f t="shared" si="9"/>
        <v>162.24</v>
      </c>
      <c r="CJ6" s="35">
        <f t="shared" si="9"/>
        <v>165.47</v>
      </c>
      <c r="CK6" s="34" t="str">
        <f>IF(CK7="","",IF(CK7="-","【-】","【"&amp;SUBSTITUTE(TEXT(CK7,"#,##0.00"),"-","△")&amp;"】"))</f>
        <v>【165.71】</v>
      </c>
      <c r="CL6" s="35">
        <f>IF(CL7="",NA(),CL7)</f>
        <v>51.14</v>
      </c>
      <c r="CM6" s="35">
        <f t="shared" ref="CM6:CU6" si="10">IF(CM7="",NA(),CM7)</f>
        <v>49.96</v>
      </c>
      <c r="CN6" s="35">
        <f t="shared" si="10"/>
        <v>48.71</v>
      </c>
      <c r="CO6" s="35">
        <f t="shared" si="10"/>
        <v>48.84</v>
      </c>
      <c r="CP6" s="35">
        <f t="shared" si="10"/>
        <v>48.38</v>
      </c>
      <c r="CQ6" s="35">
        <f t="shared" si="10"/>
        <v>59.68</v>
      </c>
      <c r="CR6" s="35">
        <f t="shared" si="10"/>
        <v>59.17</v>
      </c>
      <c r="CS6" s="35">
        <f t="shared" si="10"/>
        <v>59.34</v>
      </c>
      <c r="CT6" s="35">
        <f t="shared" si="10"/>
        <v>59.11</v>
      </c>
      <c r="CU6" s="35">
        <f t="shared" si="10"/>
        <v>59.74</v>
      </c>
      <c r="CV6" s="34" t="str">
        <f>IF(CV7="","",IF(CV7="-","【-】","【"&amp;SUBSTITUTE(TEXT(CV7,"#,##0.00"),"-","△")&amp;"】"))</f>
        <v>【60.41】</v>
      </c>
      <c r="CW6" s="35">
        <f>IF(CW7="",NA(),CW7)</f>
        <v>92.11</v>
      </c>
      <c r="CX6" s="35">
        <f t="shared" ref="CX6:DF6" si="11">IF(CX7="",NA(),CX7)</f>
        <v>92.69</v>
      </c>
      <c r="CY6" s="35">
        <f t="shared" si="11"/>
        <v>94.29</v>
      </c>
      <c r="CZ6" s="35">
        <f t="shared" si="11"/>
        <v>93.76</v>
      </c>
      <c r="DA6" s="35">
        <f t="shared" si="11"/>
        <v>93.24</v>
      </c>
      <c r="DB6" s="35">
        <f t="shared" si="11"/>
        <v>87.63</v>
      </c>
      <c r="DC6" s="35">
        <f t="shared" si="11"/>
        <v>87.6</v>
      </c>
      <c r="DD6" s="35">
        <f t="shared" si="11"/>
        <v>87.74</v>
      </c>
      <c r="DE6" s="35">
        <f t="shared" si="11"/>
        <v>87.91</v>
      </c>
      <c r="DF6" s="35">
        <f t="shared" si="11"/>
        <v>87.28</v>
      </c>
      <c r="DG6" s="34" t="str">
        <f>IF(DG7="","",IF(DG7="-","【-】","【"&amp;SUBSTITUTE(TEXT(DG7,"#,##0.00"),"-","△")&amp;"】"))</f>
        <v>【89.93】</v>
      </c>
      <c r="DH6" s="35">
        <f>IF(DH7="",NA(),DH7)</f>
        <v>56.51</v>
      </c>
      <c r="DI6" s="35">
        <f t="shared" ref="DI6:DQ6" si="12">IF(DI7="",NA(),DI7)</f>
        <v>56.37</v>
      </c>
      <c r="DJ6" s="35">
        <f t="shared" si="12"/>
        <v>56.92</v>
      </c>
      <c r="DK6" s="35">
        <f t="shared" si="12"/>
        <v>57.05</v>
      </c>
      <c r="DL6" s="35">
        <f t="shared" si="12"/>
        <v>57.92</v>
      </c>
      <c r="DM6" s="35">
        <f t="shared" si="12"/>
        <v>39.65</v>
      </c>
      <c r="DN6" s="35">
        <f t="shared" si="12"/>
        <v>45.25</v>
      </c>
      <c r="DO6" s="35">
        <f t="shared" si="12"/>
        <v>46.27</v>
      </c>
      <c r="DP6" s="35">
        <f t="shared" si="12"/>
        <v>46.88</v>
      </c>
      <c r="DQ6" s="35">
        <f t="shared" si="12"/>
        <v>46.94</v>
      </c>
      <c r="DR6" s="34" t="str">
        <f>IF(DR7="","",IF(DR7="-","【-】","【"&amp;SUBSTITUTE(TEXT(DR7,"#,##0.00"),"-","△")&amp;"】"))</f>
        <v>【48.12】</v>
      </c>
      <c r="DS6" s="35">
        <f>IF(DS7="",NA(),DS7)</f>
        <v>31.38</v>
      </c>
      <c r="DT6" s="35">
        <f t="shared" ref="DT6:EB6" si="13">IF(DT7="",NA(),DT7)</f>
        <v>34.119999999999997</v>
      </c>
      <c r="DU6" s="35">
        <f t="shared" si="13"/>
        <v>36.06</v>
      </c>
      <c r="DV6" s="35">
        <f t="shared" si="13"/>
        <v>38.299999999999997</v>
      </c>
      <c r="DW6" s="35">
        <f t="shared" si="13"/>
        <v>41.08</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0.93</v>
      </c>
      <c r="EE6" s="35">
        <f t="shared" ref="EE6:EM6" si="14">IF(EE7="",NA(),EE7)</f>
        <v>0.67</v>
      </c>
      <c r="EF6" s="35">
        <f t="shared" si="14"/>
        <v>0.02</v>
      </c>
      <c r="EG6" s="35">
        <f t="shared" si="14"/>
        <v>0.38</v>
      </c>
      <c r="EH6" s="35">
        <f t="shared" si="14"/>
        <v>0.51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272248</v>
      </c>
      <c r="D7" s="37">
        <v>46</v>
      </c>
      <c r="E7" s="37">
        <v>1</v>
      </c>
      <c r="F7" s="37">
        <v>0</v>
      </c>
      <c r="G7" s="37">
        <v>1</v>
      </c>
      <c r="H7" s="37" t="s">
        <v>104</v>
      </c>
      <c r="I7" s="37" t="s">
        <v>105</v>
      </c>
      <c r="J7" s="37" t="s">
        <v>106</v>
      </c>
      <c r="K7" s="37" t="s">
        <v>107</v>
      </c>
      <c r="L7" s="37" t="s">
        <v>108</v>
      </c>
      <c r="M7" s="37" t="s">
        <v>109</v>
      </c>
      <c r="N7" s="38" t="s">
        <v>110</v>
      </c>
      <c r="O7" s="38">
        <v>73.63</v>
      </c>
      <c r="P7" s="38">
        <v>100</v>
      </c>
      <c r="Q7" s="38">
        <v>2728</v>
      </c>
      <c r="R7" s="38">
        <v>85404</v>
      </c>
      <c r="S7" s="38">
        <v>14.87</v>
      </c>
      <c r="T7" s="38">
        <v>5743.38</v>
      </c>
      <c r="U7" s="38">
        <v>85359</v>
      </c>
      <c r="V7" s="38">
        <v>14.87</v>
      </c>
      <c r="W7" s="38">
        <v>5740.35</v>
      </c>
      <c r="X7" s="38">
        <v>117.86</v>
      </c>
      <c r="Y7" s="38">
        <v>114.12</v>
      </c>
      <c r="Z7" s="38">
        <v>116.27</v>
      </c>
      <c r="AA7" s="38">
        <v>115.11</v>
      </c>
      <c r="AB7" s="38">
        <v>117.86</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533.03</v>
      </c>
      <c r="AU7" s="38">
        <v>329.16</v>
      </c>
      <c r="AV7" s="38">
        <v>373.69</v>
      </c>
      <c r="AW7" s="38">
        <v>493.37</v>
      </c>
      <c r="AX7" s="38">
        <v>796.63</v>
      </c>
      <c r="AY7" s="38">
        <v>739.59</v>
      </c>
      <c r="AZ7" s="38">
        <v>335.95</v>
      </c>
      <c r="BA7" s="38">
        <v>346.59</v>
      </c>
      <c r="BB7" s="38">
        <v>357.82</v>
      </c>
      <c r="BC7" s="38">
        <v>355.5</v>
      </c>
      <c r="BD7" s="38">
        <v>264.33999999999997</v>
      </c>
      <c r="BE7" s="38">
        <v>161.94999999999999</v>
      </c>
      <c r="BF7" s="38">
        <v>154.41</v>
      </c>
      <c r="BG7" s="38">
        <v>151.99</v>
      </c>
      <c r="BH7" s="38">
        <v>150.22999999999999</v>
      </c>
      <c r="BI7" s="38">
        <v>160.19</v>
      </c>
      <c r="BJ7" s="38">
        <v>324.08999999999997</v>
      </c>
      <c r="BK7" s="38">
        <v>319.82</v>
      </c>
      <c r="BL7" s="38">
        <v>312.02999999999997</v>
      </c>
      <c r="BM7" s="38">
        <v>307.45999999999998</v>
      </c>
      <c r="BN7" s="38">
        <v>312.58</v>
      </c>
      <c r="BO7" s="38">
        <v>274.27</v>
      </c>
      <c r="BP7" s="38">
        <v>108.16</v>
      </c>
      <c r="BQ7" s="38">
        <v>108.94</v>
      </c>
      <c r="BR7" s="38">
        <v>109.9</v>
      </c>
      <c r="BS7" s="38">
        <v>108.56</v>
      </c>
      <c r="BT7" s="38">
        <v>106.89</v>
      </c>
      <c r="BU7" s="38">
        <v>99.46</v>
      </c>
      <c r="BV7" s="38">
        <v>105.21</v>
      </c>
      <c r="BW7" s="38">
        <v>105.71</v>
      </c>
      <c r="BX7" s="38">
        <v>106.01</v>
      </c>
      <c r="BY7" s="38">
        <v>104.57</v>
      </c>
      <c r="BZ7" s="38">
        <v>104.36</v>
      </c>
      <c r="CA7" s="38">
        <v>182.46</v>
      </c>
      <c r="CB7" s="38">
        <v>179.2</v>
      </c>
      <c r="CC7" s="38">
        <v>178.25</v>
      </c>
      <c r="CD7" s="38">
        <v>179.41</v>
      </c>
      <c r="CE7" s="38">
        <v>179.19</v>
      </c>
      <c r="CF7" s="38">
        <v>171.78</v>
      </c>
      <c r="CG7" s="38">
        <v>162.59</v>
      </c>
      <c r="CH7" s="38">
        <v>162.15</v>
      </c>
      <c r="CI7" s="38">
        <v>162.24</v>
      </c>
      <c r="CJ7" s="38">
        <v>165.47</v>
      </c>
      <c r="CK7" s="38">
        <v>165.71</v>
      </c>
      <c r="CL7" s="38">
        <v>51.14</v>
      </c>
      <c r="CM7" s="38">
        <v>49.96</v>
      </c>
      <c r="CN7" s="38">
        <v>48.71</v>
      </c>
      <c r="CO7" s="38">
        <v>48.84</v>
      </c>
      <c r="CP7" s="38">
        <v>48.38</v>
      </c>
      <c r="CQ7" s="38">
        <v>59.68</v>
      </c>
      <c r="CR7" s="38">
        <v>59.17</v>
      </c>
      <c r="CS7" s="38">
        <v>59.34</v>
      </c>
      <c r="CT7" s="38">
        <v>59.11</v>
      </c>
      <c r="CU7" s="38">
        <v>59.74</v>
      </c>
      <c r="CV7" s="38">
        <v>60.41</v>
      </c>
      <c r="CW7" s="38">
        <v>92.11</v>
      </c>
      <c r="CX7" s="38">
        <v>92.69</v>
      </c>
      <c r="CY7" s="38">
        <v>94.29</v>
      </c>
      <c r="CZ7" s="38">
        <v>93.76</v>
      </c>
      <c r="DA7" s="38">
        <v>93.24</v>
      </c>
      <c r="DB7" s="38">
        <v>87.63</v>
      </c>
      <c r="DC7" s="38">
        <v>87.6</v>
      </c>
      <c r="DD7" s="38">
        <v>87.74</v>
      </c>
      <c r="DE7" s="38">
        <v>87.91</v>
      </c>
      <c r="DF7" s="38">
        <v>87.28</v>
      </c>
      <c r="DG7" s="38">
        <v>89.93</v>
      </c>
      <c r="DH7" s="38">
        <v>56.51</v>
      </c>
      <c r="DI7" s="38">
        <v>56.37</v>
      </c>
      <c r="DJ7" s="38">
        <v>56.92</v>
      </c>
      <c r="DK7" s="38">
        <v>57.05</v>
      </c>
      <c r="DL7" s="38">
        <v>57.92</v>
      </c>
      <c r="DM7" s="38">
        <v>39.65</v>
      </c>
      <c r="DN7" s="38">
        <v>45.25</v>
      </c>
      <c r="DO7" s="38">
        <v>46.27</v>
      </c>
      <c r="DP7" s="38">
        <v>46.88</v>
      </c>
      <c r="DQ7" s="38">
        <v>46.94</v>
      </c>
      <c r="DR7" s="38">
        <v>48.12</v>
      </c>
      <c r="DS7" s="38">
        <v>31.38</v>
      </c>
      <c r="DT7" s="38">
        <v>34.119999999999997</v>
      </c>
      <c r="DU7" s="38">
        <v>36.06</v>
      </c>
      <c r="DV7" s="38">
        <v>38.299999999999997</v>
      </c>
      <c r="DW7" s="38">
        <v>41.08</v>
      </c>
      <c r="DX7" s="38">
        <v>9.7100000000000009</v>
      </c>
      <c r="DY7" s="38">
        <v>10.71</v>
      </c>
      <c r="DZ7" s="38">
        <v>10.93</v>
      </c>
      <c r="EA7" s="38">
        <v>13.39</v>
      </c>
      <c r="EB7" s="38">
        <v>14.48</v>
      </c>
      <c r="EC7" s="38">
        <v>15.89</v>
      </c>
      <c r="ED7" s="38">
        <v>0.93</v>
      </c>
      <c r="EE7" s="38">
        <v>0.67</v>
      </c>
      <c r="EF7" s="38">
        <v>0.02</v>
      </c>
      <c r="EG7" s="38">
        <v>0.38</v>
      </c>
      <c r="EH7" s="38">
        <v>0.51</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摂津市</cp:lastModifiedBy>
  <cp:lastPrinted>2019-02-04T05:26:46Z</cp:lastPrinted>
  <dcterms:created xsi:type="dcterms:W3CDTF">2018-12-03T08:34:18Z</dcterms:created>
  <dcterms:modified xsi:type="dcterms:W3CDTF">2019-03-05T00:19:19Z</dcterms:modified>
  <cp:category/>
</cp:coreProperties>
</file>