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SC-PF01\User Profiles$\1829\Downloads\"/>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<sst xmlns="http://schemas.openxmlformats.org/spreadsheetml/2006/main" count="232" uniqueCount="120">
  <si>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</si>
  <si>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</si>
  <si>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</si>
  <si>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</si>
  <si>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</si>
  <si>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</si>
  <si>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</si>
  <si>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</si>
  <si>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</si>
  <si>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</si>
  <si>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</si>
  <si>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</si>
  <si>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</si>
  <si>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</si>
  <si>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</si>
  <si>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</si>
  <si>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</si>
  <si>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</si>
  <si>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</si>
  <si>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</si>
  <si>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</si>
  <si>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</si>
  <si>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</si>
  <si>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</si>
  <si>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</si>
  <si>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</si>
  <si>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</si>
  <si>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</si>
  <si>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</si>
  <si>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</si>
  <si>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</si>
  <si>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</si>
  <si>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</si>
  <si>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</si>
  <si>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</si>
  <si>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</si>
  <si>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</si>
  <si>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</si>
  <si>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</si>
  <si>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</si>
  <si>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</si>
  <si>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</si>
  <si>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</si>
  <si>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</si>
  <si>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</si>
  <si>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</si>
  <si>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</si>
  <si>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</si>
  <si>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</si>
  <si>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</si>
  <si>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</si>
  <si>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</si>
  <si>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</si>
  <si>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</si>
  <si>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</si>
  <si>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</si>
  <si>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</si>
  <si>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</si>
  <si>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</si>
  <si>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</si>
  <si>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</si>
  <si>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</si>
  <si>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</si>
  <si>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</si>
  <si>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</si>
  <si>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</si>
  <si>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</si>
  <si>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</si>
  <si>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</si>
  <si>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</si>
  <si>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</si>
  <si>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</si>
  <si>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</si>
  <si>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</si>
  <si>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</si>
  <si>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</si>
  <si>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</si>
  <si>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</si>
  <si>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</si>
  <si>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</si>
  <si>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</si>
  <si>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</si>
  <si>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</si>
  <si>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</si>
  <si>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</si>
  <si>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</si>
  <si>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</si>
  <si>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</si>
  <si>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</si>
  <si>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</si>
  <si>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</si>
  <si>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</si>
  <si>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</si>
  <si>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</si>
  <si>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</si>
  <si>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</si>
  <si>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</si>
  <si>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</si>
  <si>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</si>
  <si>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</si>
  <si>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</si>
  <si>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</si>
  <si>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</si>
  <si>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</si>
  <si>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</si>
  <si>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摂津市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</si>
  <si>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</si>
  <si>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</si>
  <si>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</si>
  <si>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</si>
  <si>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</si>
  <si>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</si>
  <si>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</si>
  <si>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</si>
  <si>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</si>
  <si>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</si>
  <si>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</si>
  <si>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経常収支比率は類似団体平均をやや上回っているが、給水収益が減少しており、比率は下降傾向である。
　流動比率は類似団体平均を上回っており、運転資金は確保できている。
　企業債残高対給水収益比率は類似団体平均よりも低いが、これは主に手持ち資金により工事を行い、企業債を借り入れての工事が少ないことによるものである。
　料金回収率は、従量料金制で逓増率が高いことに加え、大口需要家の水量割合が高いために供給単価を押し上げていることが要因で、類似団体平均を上回っている。
　給水原価は、水源の約70％を受水に頼っていること、残り約30％の自己水は深井戸からの取水のため施設の維持費用がかかること、職員の平均年齢が高いため職員給与費が高いこと等、全体的に給水費用がかかることにより、類似団体平均を上回っている。
　施設利用率は配水能力が拡張事業を行っていた時代に設定したものであることに加え、節水等による水需要の減少により低くなっている。
　有収率は漏水等の無効水量の割合が少ないことにより、類似団体平均を上回っている。</t>
    <rPh sb="1" eb="3">
      <t>ケイジョウ</t>
    </rPh>
    <rPh sb="3" eb="5">
      <t>シュウシ</t>
    </rPh>
    <rPh sb="5" eb="7">
      <t>ヒリツ</t>
    </rPh>
    <rPh sb="8" eb="10">
      <t>ルイジ</t>
    </rPh>
    <rPh sb="10" eb="12">
      <t>ダンタイ</t>
    </rPh>
    <rPh sb="12" eb="14">
      <t>ヘイキン</t>
    </rPh>
    <rPh sb="17" eb="19">
      <t>ウワマワ</t>
    </rPh>
    <rPh sb="25" eb="27">
      <t>キュウスイ</t>
    </rPh>
    <rPh sb="27" eb="29">
      <t>シュウエキ</t>
    </rPh>
    <rPh sb="30" eb="32">
      <t>ゲンショウ</t>
    </rPh>
    <rPh sb="37" eb="39">
      <t>ヒリツ</t>
    </rPh>
    <rPh sb="40" eb="42">
      <t>カコウ</t>
    </rPh>
    <rPh sb="42" eb="44">
      <t>ケイコウ</t>
    </rPh>
    <rPh sb="69" eb="71">
      <t>ウンテン</t>
    </rPh>
    <rPh sb="71" eb="73">
      <t>シキン</t>
    </rPh>
    <rPh sb="74" eb="76">
      <t>カクホ</t>
    </rPh>
    <rPh sb="84" eb="86">
      <t>キギョウ</t>
    </rPh>
    <rPh sb="86" eb="87">
      <t>サイ</t>
    </rPh>
    <rPh sb="87" eb="89">
      <t>ザンダカ</t>
    </rPh>
    <rPh sb="89" eb="90">
      <t>タイ</t>
    </rPh>
    <rPh sb="90" eb="92">
      <t>キュウスイ</t>
    </rPh>
    <rPh sb="92" eb="94">
      <t>シュウエキ</t>
    </rPh>
    <rPh sb="94" eb="96">
      <t>ヒリツ</t>
    </rPh>
    <rPh sb="97" eb="99">
      <t>ルイジ</t>
    </rPh>
    <rPh sb="99" eb="101">
      <t>ダンタイ</t>
    </rPh>
    <rPh sb="101" eb="103">
      <t>ヘイキン</t>
    </rPh>
    <rPh sb="106" eb="107">
      <t>ヒク</t>
    </rPh>
    <rPh sb="113" eb="114">
      <t>オモ</t>
    </rPh>
    <rPh sb="115" eb="117">
      <t>テモ</t>
    </rPh>
    <rPh sb="118" eb="120">
      <t>シキン</t>
    </rPh>
    <rPh sb="123" eb="125">
      <t>コウジ</t>
    </rPh>
    <rPh sb="126" eb="127">
      <t>オコナ</t>
    </rPh>
    <rPh sb="129" eb="131">
      <t>キギョウ</t>
    </rPh>
    <rPh sb="131" eb="132">
      <t>サイ</t>
    </rPh>
    <rPh sb="133" eb="134">
      <t>カ</t>
    </rPh>
    <rPh sb="135" eb="136">
      <t>イ</t>
    </rPh>
    <rPh sb="139" eb="141">
      <t>コウジ</t>
    </rPh>
    <rPh sb="142" eb="143">
      <t>スク</t>
    </rPh>
    <rPh sb="158" eb="160">
      <t>リョウキン</t>
    </rPh>
    <rPh sb="160" eb="162">
      <t>カイシュウ</t>
    </rPh>
    <rPh sb="162" eb="163">
      <t>リツ</t>
    </rPh>
    <rPh sb="165" eb="167">
      <t>ジュウリョウ</t>
    </rPh>
    <rPh sb="167" eb="170">
      <t>リョウキンセイ</t>
    </rPh>
    <rPh sb="171" eb="173">
      <t>テイゾウ</t>
    </rPh>
    <rPh sb="173" eb="174">
      <t>リツ</t>
    </rPh>
    <rPh sb="175" eb="176">
      <t>タカ</t>
    </rPh>
    <rPh sb="180" eb="181">
      <t>クワ</t>
    </rPh>
    <rPh sb="183" eb="185">
      <t>オオグチ</t>
    </rPh>
    <rPh sb="185" eb="188">
      <t>ジュヨウカ</t>
    </rPh>
    <rPh sb="189" eb="191">
      <t>スイリョウ</t>
    </rPh>
    <rPh sb="191" eb="193">
      <t>ワリアイ</t>
    </rPh>
    <rPh sb="194" eb="195">
      <t>タカ</t>
    </rPh>
    <rPh sb="199" eb="201">
      <t>キョウキュウ</t>
    </rPh>
    <rPh sb="201" eb="203">
      <t>タンカ</t>
    </rPh>
    <rPh sb="204" eb="205">
      <t>オ</t>
    </rPh>
    <rPh sb="206" eb="207">
      <t>ア</t>
    </rPh>
    <rPh sb="214" eb="216">
      <t>ヨウイン</t>
    </rPh>
    <rPh sb="234" eb="236">
      <t>キュウスイ</t>
    </rPh>
    <rPh sb="236" eb="238">
      <t>ゲンカ</t>
    </rPh>
    <rPh sb="240" eb="242">
      <t>スイゲン</t>
    </rPh>
    <rPh sb="243" eb="244">
      <t>ヤク</t>
    </rPh>
    <rPh sb="251" eb="252">
      <t>タヨ</t>
    </rPh>
    <rPh sb="259" eb="260">
      <t>ノコ</t>
    </rPh>
    <rPh sb="261" eb="262">
      <t>ヤク</t>
    </rPh>
    <rPh sb="266" eb="268">
      <t>ジコ</t>
    </rPh>
    <rPh sb="268" eb="269">
      <t>スイ</t>
    </rPh>
    <rPh sb="270" eb="273">
      <t>フカイド</t>
    </rPh>
    <rPh sb="276" eb="278">
      <t>シュスイ</t>
    </rPh>
    <rPh sb="281" eb="283">
      <t>シセツ</t>
    </rPh>
    <rPh sb="284" eb="286">
      <t>イジ</t>
    </rPh>
    <rPh sb="286" eb="288">
      <t>ヒヨウ</t>
    </rPh>
    <rPh sb="319" eb="322">
      <t>ゼンタイテキ</t>
    </rPh>
    <rPh sb="323" eb="325">
      <t>キュウスイ</t>
    </rPh>
    <rPh sb="325" eb="327">
      <t>ヒヨウ</t>
    </rPh>
    <rPh sb="353" eb="355">
      <t>シセツ</t>
    </rPh>
    <rPh sb="355" eb="358">
      <t>リヨウリツ</t>
    </rPh>
    <rPh sb="359" eb="361">
      <t>ハイスイ</t>
    </rPh>
    <rPh sb="361" eb="363">
      <t>ノウリョク</t>
    </rPh>
    <rPh sb="364" eb="366">
      <t>カクチョウ</t>
    </rPh>
    <rPh sb="366" eb="368">
      <t>ジギョウ</t>
    </rPh>
    <rPh sb="369" eb="370">
      <t>オコナ</t>
    </rPh>
    <rPh sb="374" eb="376">
      <t>ジダイ</t>
    </rPh>
    <rPh sb="377" eb="379">
      <t>セッテイ</t>
    </rPh>
    <rPh sb="389" eb="390">
      <t>クワ</t>
    </rPh>
    <rPh sb="392" eb="394">
      <t>セッスイ</t>
    </rPh>
    <rPh sb="394" eb="395">
      <t>トウ</t>
    </rPh>
    <rPh sb="398" eb="399">
      <t>ミズ</t>
    </rPh>
    <rPh sb="399" eb="401">
      <t>ジュヨウ</t>
    </rPh>
    <rPh sb="402" eb="404">
      <t>ゲンショウ</t>
    </rPh>
    <rPh sb="407" eb="408">
      <t>ヒク</t>
    </rPh>
    <rPh sb="417" eb="419">
      <t>ユウシュウ</t>
    </rPh>
    <rPh sb="419" eb="420">
      <t>リツ</t>
    </rPh>
    <rPh sb="421" eb="423">
      <t>ロウスイ</t>
    </rPh>
    <rPh sb="423" eb="424">
      <t>トウ</t>
    </rPh>
    <phoneticPr fontId="4"/>
  </si>
  <si>
    <t>　有形固定資産減価償却率、管路経年化率とも類似団体平均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は、更新費用の平準化の影響に加え、漏水事故等が発生した際の被害範囲等を勘案し、平成27年度から基幹管路の更新を重点的に行っているため、更新費用の割に更新延長が短くなっていることにより、類似団体に比べて低くなっ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ルイジ</t>
    </rPh>
    <rPh sb="23" eb="25">
      <t>ダンタイ</t>
    </rPh>
    <rPh sb="25" eb="27">
      <t>ヘイキン</t>
    </rPh>
    <rPh sb="28" eb="30">
      <t>ウワマワ</t>
    </rPh>
    <rPh sb="58" eb="60">
      <t>キュウゲキ</t>
    </rPh>
    <rPh sb="61" eb="63">
      <t>カンロ</t>
    </rPh>
    <rPh sb="63" eb="65">
      <t>セイビ</t>
    </rPh>
    <rPh sb="66" eb="67">
      <t>オコナ</t>
    </rPh>
    <rPh sb="73" eb="76">
      <t>ロウキュウカ</t>
    </rPh>
    <rPh sb="77" eb="79">
      <t>キュウゲキ</t>
    </rPh>
    <rPh sb="80" eb="81">
      <t>スス</t>
    </rPh>
    <rPh sb="87" eb="89">
      <t>ケイエイ</t>
    </rPh>
    <rPh sb="91" eb="93">
      <t>エイキョウ</t>
    </rPh>
    <rPh sb="94" eb="96">
      <t>コウリョ</t>
    </rPh>
    <rPh sb="98" eb="100">
      <t>コウシン</t>
    </rPh>
    <rPh sb="100" eb="102">
      <t>コウジ</t>
    </rPh>
    <rPh sb="103" eb="104">
      <t>カカ</t>
    </rPh>
    <rPh sb="105" eb="107">
      <t>ヒヨウ</t>
    </rPh>
    <rPh sb="108" eb="111">
      <t>ヘイジュンカ</t>
    </rPh>
    <rPh sb="112" eb="113">
      <t>ハカ</t>
    </rPh>
    <rPh sb="120" eb="122">
      <t>コウシン</t>
    </rPh>
    <rPh sb="122" eb="124">
      <t>コウジ</t>
    </rPh>
    <rPh sb="125" eb="128">
      <t>ロウキュウカ</t>
    </rPh>
    <rPh sb="134" eb="135">
      <t>オ</t>
    </rPh>
    <rPh sb="150" eb="152">
      <t>カンロ</t>
    </rPh>
    <rPh sb="152" eb="154">
      <t>コウシン</t>
    </rPh>
    <rPh sb="154" eb="155">
      <t>リツ</t>
    </rPh>
    <rPh sb="157" eb="159">
      <t>コウシン</t>
    </rPh>
    <rPh sb="159" eb="161">
      <t>ヒヨウ</t>
    </rPh>
    <rPh sb="162" eb="165">
      <t>ヘイジュンカ</t>
    </rPh>
    <rPh sb="166" eb="168">
      <t>エイキョウ</t>
    </rPh>
    <rPh sb="169" eb="170">
      <t>クワ</t>
    </rPh>
    <rPh sb="172" eb="174">
      <t>ロウスイ</t>
    </rPh>
    <rPh sb="174" eb="176">
      <t>ジコ</t>
    </rPh>
    <rPh sb="176" eb="177">
      <t>トウ</t>
    </rPh>
    <rPh sb="178" eb="180">
      <t>ハッセイ</t>
    </rPh>
    <rPh sb="182" eb="183">
      <t>サイ</t>
    </rPh>
    <rPh sb="184" eb="186">
      <t>ヒガイ</t>
    </rPh>
    <rPh sb="186" eb="188">
      <t>ハンイ</t>
    </rPh>
    <rPh sb="188" eb="189">
      <t>トウ</t>
    </rPh>
    <rPh sb="190" eb="192">
      <t>カンアン</t>
    </rPh>
    <rPh sb="194" eb="196">
      <t>ヘイセイ</t>
    </rPh>
    <rPh sb="198" eb="200">
      <t>ネンド</t>
    </rPh>
    <rPh sb="202" eb="204">
      <t>キカン</t>
    </rPh>
    <rPh sb="204" eb="206">
      <t>カンロ</t>
    </rPh>
    <rPh sb="207" eb="209">
      <t>コウシン</t>
    </rPh>
    <rPh sb="210" eb="213">
      <t>ジュウテンテキ</t>
    </rPh>
    <rPh sb="214" eb="215">
      <t>オコナ</t>
    </rPh>
    <rPh sb="222" eb="224">
      <t>コウシン</t>
    </rPh>
    <rPh sb="224" eb="226">
      <t>ヒヨウ</t>
    </rPh>
    <rPh sb="227" eb="228">
      <t>ワリ</t>
    </rPh>
    <rPh sb="229" eb="231">
      <t>コウシン</t>
    </rPh>
    <rPh sb="231" eb="233">
      <t>エンチョウ</t>
    </rPh>
    <rPh sb="234" eb="235">
      <t>ミジカ</t>
    </rPh>
    <rPh sb="247" eb="249">
      <t>ルイジ</t>
    </rPh>
    <rPh sb="249" eb="251">
      <t>ダンタイ</t>
    </rPh>
    <rPh sb="252" eb="253">
      <t>クラ</t>
    </rPh>
    <rPh sb="255" eb="256">
      <t>ヒク</t>
    </rPh>
    <phoneticPr fontId="4"/>
  </si>
  <si>
    <t xml:space="preserve"> 現状は累積欠損金もなく経営に必要な費用を料金で賄えており、経営の健全性は保たれている。しかし施設の老朽化や災害対策のために更新工事の着実な推進が必要であり、経営状況は厳しさを増すと予想している。
 水道サービスの安定的な提供のため、平成30年度には水道ビジョンを見直すとともに経営戦略を策定し、中長期的な視点に立った経営を行うとともに、一層の効率化・経営健全化に努める。</t>
    <rPh sb="1" eb="3">
      <t>ゲンジョウ</t>
    </rPh>
    <rPh sb="4" eb="6">
      <t>ルイセキ</t>
    </rPh>
    <rPh sb="6" eb="9">
      <t>ケッソンキン</t>
    </rPh>
    <rPh sb="12" eb="14">
      <t>ケイエイ</t>
    </rPh>
    <rPh sb="15" eb="17">
      <t>ヒツヨウ</t>
    </rPh>
    <rPh sb="18" eb="20">
      <t>ヒヨウ</t>
    </rPh>
    <rPh sb="21" eb="23">
      <t>リョウキン</t>
    </rPh>
    <rPh sb="24" eb="25">
      <t>マカナ</t>
    </rPh>
    <rPh sb="30" eb="32">
      <t>ケイエイ</t>
    </rPh>
    <rPh sb="33" eb="36">
      <t>ケンゼンセイ</t>
    </rPh>
    <rPh sb="37" eb="38">
      <t>タモ</t>
    </rPh>
    <rPh sb="47" eb="49">
      <t>シセツ</t>
    </rPh>
    <rPh sb="50" eb="53">
      <t>ロウキュウカ</t>
    </rPh>
    <rPh sb="54" eb="56">
      <t>サイガイ</t>
    </rPh>
    <rPh sb="56" eb="58">
      <t>タイサク</t>
    </rPh>
    <rPh sb="62" eb="64">
      <t>コウシン</t>
    </rPh>
    <rPh sb="64" eb="66">
      <t>コウジ</t>
    </rPh>
    <rPh sb="67" eb="69">
      <t>チャクジツ</t>
    </rPh>
    <rPh sb="70" eb="72">
      <t>スイシン</t>
    </rPh>
    <rPh sb="73" eb="75">
      <t>ヒツヨウ</t>
    </rPh>
    <rPh sb="79" eb="81">
      <t>ケイエイ</t>
    </rPh>
    <rPh sb="81" eb="83">
      <t>ジョウキョウ</t>
    </rPh>
    <rPh sb="84" eb="85">
      <t>キビ</t>
    </rPh>
    <rPh sb="88" eb="89">
      <t>マ</t>
    </rPh>
    <rPh sb="91" eb="93">
      <t>ヨソウ</t>
    </rPh>
    <rPh sb="100" eb="102">
      <t>スイドウ</t>
    </rPh>
    <rPh sb="107" eb="110">
      <t>アンテイテキ</t>
    </rPh>
    <rPh sb="111" eb="113">
      <t>テイキョウ</t>
    </rPh>
    <rPh sb="117" eb="119">
      <t>ヘイセイ</t>
    </rPh>
    <rPh sb="121" eb="123">
      <t>ネンド</t>
    </rPh>
    <rPh sb="125" eb="127">
      <t>スイドウ</t>
    </rPh>
    <rPh sb="132" eb="134">
      <t>ミナオ</t>
    </rPh>
    <rPh sb="139" eb="141">
      <t>ケイエイ</t>
    </rPh>
    <rPh sb="148" eb="152">
      <t>チュウチョウキテキ</t>
    </rPh>
    <rPh sb="153" eb="155">
      <t>シテン</t>
    </rPh>
    <rPh sb="156" eb="157">
      <t>タ</t>
    </rPh>
    <rPh sb="159" eb="161">
      <t>ケイエイ</t>
    </rPh>
    <rPh sb="162" eb="163">
      <t>オコナ</t>
    </rPh>
    <rPh sb="169" eb="171">
      <t>イッソウ</t>
    </rPh>
    <rPh sb="172" eb="175">
      <t>コウリツカ</t>
    </rPh>
    <rPh sb="176" eb="178">
      <t>ケイエイ</t>
    </rPh>
    <rPh sb="178" eb="181">
      <t>ケンゼンカ</t>
    </rPh>
    <rPh sb="182" eb="1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</si>
</sst>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0.72</c:v>
                </c:pt>
                <c:pt idx="1">
                  <c:v>0.93</c:v>
                </c:pt>
                <c:pt idx="2">
                  <c:v>0.67</c:v>
                </c:pt>
                <c:pt idx="3">
                  <c:v>0.02</c:v>
                </c:pt>
                <c:pt idx="4">
                  <c:v>0.38</c:v>
                </c:pt>
              </c:numCache>
            </c:numRef>
          </c:val>
        </c:ser>
        <c:dLbls>
          <c:showLegendKey val="0"/>
          <c:showVal val="0"/>
          <c:showCatName val="0"/>
          <c:showSerName val="0"/>
          <c:showPercent val="0"/>
          <c:showBubbleSize val="0"/>
        </c:dLbls>
        <c:gapWidth val="150"/>
        <c:axId val="328539480"/>
        <c:axId val="32930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28539480"/>
        <c:axId val="329302960"/>
      </c:lineChart>
      <c:dateAx>
        <c:axId val="328539480"/>
        <c:scaling>
          <c:orientation val="minMax"/>
        </c:scaling>
        <c:delete val="1"/>
        <c:axPos val="b"/>
        <c:numFmt formatCode="ge" sourceLinked="1"/>
        <c:majorTickMark val="none"/>
        <c:minorTickMark val="none"/>
        <c:tickLblPos val="none"/>
        <c:crossAx val="329302960"/>
        <c:crosses val="autoZero"/>
        <c:auto val="1"/>
        <c:lblOffset val="100"/>
        <c:baseTimeUnit val="years"/>
      </c:dateAx>
      <c:valAx>
        <c:axId val="3293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50.97</c:v>
                </c:pt>
                <c:pt idx="1">
                  <c:v>51.14</c:v>
                </c:pt>
                <c:pt idx="2">
                  <c:v>49.96</c:v>
                </c:pt>
                <c:pt idx="3">
                  <c:v>48.71</c:v>
                </c:pt>
                <c:pt idx="4">
                  <c:v>48.84</c:v>
                </c:pt>
              </c:numCache>
            </c:numRef>
          </c:val>
        </c:ser>
        <c:dLbls>
          <c:showLegendKey val="0"/>
          <c:showVal val="0"/>
          <c:showCatName val="0"/>
          <c:showSerName val="0"/>
          <c:showPercent val="0"/>
          <c:showBubbleSize val="0"/>
        </c:dLbls>
        <c:gapWidth val="150"/>
        <c:axId val="329421952"/>
        <c:axId val="32992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29421952"/>
        <c:axId val="329921576"/>
      </c:lineChart>
      <c:dateAx>
        <c:axId val="329421952"/>
        <c:scaling>
          <c:orientation val="minMax"/>
        </c:scaling>
        <c:delete val="1"/>
        <c:axPos val="b"/>
        <c:numFmt formatCode="ge" sourceLinked="1"/>
        <c:majorTickMark val="none"/>
        <c:minorTickMark val="none"/>
        <c:tickLblPos val="none"/>
        <c:crossAx val="329921576"/>
        <c:crosses val="autoZero"/>
        <c:auto val="1"/>
        <c:lblOffset val="100"/>
        <c:baseTimeUnit val="years"/>
      </c:dateAx>
      <c:valAx>
        <c:axId val="3299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93.72</c:v>
                </c:pt>
                <c:pt idx="1">
                  <c:v>92.11</c:v>
                </c:pt>
                <c:pt idx="2">
                  <c:v>92.69</c:v>
                </c:pt>
                <c:pt idx="3">
                  <c:v>94.29</c:v>
                </c:pt>
                <c:pt idx="4">
                  <c:v>93.76</c:v>
                </c:pt>
              </c:numCache>
            </c:numRef>
          </c:val>
        </c:ser>
        <c:dLbls>
          <c:showLegendKey val="0"/>
          <c:showVal val="0"/>
          <c:showCatName val="0"/>
          <c:showSerName val="0"/>
          <c:showPercent val="0"/>
          <c:showBubbleSize val="0"/>
        </c:dLbls>
        <c:gapWidth val="150"/>
        <c:axId val="329918832"/>
        <c:axId val="32991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29918832"/>
        <c:axId val="329919224"/>
      </c:lineChart>
      <c:dateAx>
        <c:axId val="329918832"/>
        <c:scaling>
          <c:orientation val="minMax"/>
        </c:scaling>
        <c:delete val="1"/>
        <c:axPos val="b"/>
        <c:numFmt formatCode="ge" sourceLinked="1"/>
        <c:majorTickMark val="none"/>
        <c:minorTickMark val="none"/>
        <c:tickLblPos val="none"/>
        <c:crossAx val="329919224"/>
        <c:crosses val="autoZero"/>
        <c:auto val="1"/>
        <c:lblOffset val="100"/>
        <c:baseTimeUnit val="years"/>
      </c:dateAx>
      <c:valAx>
        <c:axId val="32991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1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115.09</c:v>
                </c:pt>
                <c:pt idx="1">
                  <c:v>117.86</c:v>
                </c:pt>
                <c:pt idx="2">
                  <c:v>114.12</c:v>
                </c:pt>
                <c:pt idx="3">
                  <c:v>116.27</c:v>
                </c:pt>
                <c:pt idx="4">
                  <c:v>115.11</c:v>
                </c:pt>
              </c:numCache>
            </c:numRef>
          </c:val>
        </c:ser>
        <c:dLbls>
          <c:showLegendKey val="0"/>
          <c:showVal val="0"/>
          <c:showCatName val="0"/>
          <c:showSerName val="0"/>
          <c:showPercent val="0"/>
          <c:showBubbleSize val="0"/>
        </c:dLbls>
        <c:gapWidth val="150"/>
        <c:axId val="87068952"/>
        <c:axId val="870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7068952"/>
        <c:axId val="87069344"/>
      </c:lineChart>
      <c:dateAx>
        <c:axId val="87068952"/>
        <c:scaling>
          <c:orientation val="minMax"/>
        </c:scaling>
        <c:delete val="1"/>
        <c:axPos val="b"/>
        <c:numFmt formatCode="ge" sourceLinked="1"/>
        <c:majorTickMark val="none"/>
        <c:minorTickMark val="none"/>
        <c:tickLblPos val="none"/>
        <c:crossAx val="87069344"/>
        <c:crosses val="autoZero"/>
        <c:auto val="1"/>
        <c:lblOffset val="100"/>
        <c:baseTimeUnit val="years"/>
      </c:dateAx>
      <c:valAx>
        <c:axId val="8706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6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55.46</c:v>
                </c:pt>
                <c:pt idx="1">
                  <c:v>56.51</c:v>
                </c:pt>
                <c:pt idx="2">
                  <c:v>56.37</c:v>
                </c:pt>
                <c:pt idx="3">
                  <c:v>56.92</c:v>
                </c:pt>
                <c:pt idx="4">
                  <c:v>57.05</c:v>
                </c:pt>
              </c:numCache>
            </c:numRef>
          </c:val>
        </c:ser>
        <c:dLbls>
          <c:showLegendKey val="0"/>
          <c:showVal val="0"/>
          <c:showCatName val="0"/>
          <c:showSerName val="0"/>
          <c:showPercent val="0"/>
          <c:showBubbleSize val="0"/>
        </c:dLbls>
        <c:gapWidth val="150"/>
        <c:axId val="329636440"/>
        <c:axId val="3296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29636440"/>
        <c:axId val="329636832"/>
      </c:lineChart>
      <c:dateAx>
        <c:axId val="329636440"/>
        <c:scaling>
          <c:orientation val="minMax"/>
        </c:scaling>
        <c:delete val="1"/>
        <c:axPos val="b"/>
        <c:numFmt formatCode="ge" sourceLinked="1"/>
        <c:majorTickMark val="none"/>
        <c:minorTickMark val="none"/>
        <c:tickLblPos val="none"/>
        <c:crossAx val="329636832"/>
        <c:crosses val="autoZero"/>
        <c:auto val="1"/>
        <c:lblOffset val="100"/>
        <c:baseTimeUnit val="years"/>
      </c:dateAx>
      <c:valAx>
        <c:axId val="3296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23.61</c:v>
                </c:pt>
                <c:pt idx="1">
                  <c:v>31.38</c:v>
                </c:pt>
                <c:pt idx="2">
                  <c:v>34.119999999999997</c:v>
                </c:pt>
                <c:pt idx="3">
                  <c:v>36.06</c:v>
                </c:pt>
                <c:pt idx="4">
                  <c:v>38.299999999999997</c:v>
                </c:pt>
              </c:numCache>
            </c:numRef>
          </c:val>
        </c:ser>
        <c:dLbls>
          <c:showLegendKey val="0"/>
          <c:showVal val="0"/>
          <c:showCatName val="0"/>
          <c:showSerName val="0"/>
          <c:showPercent val="0"/>
          <c:showBubbleSize val="0"/>
        </c:dLbls>
        <c:gapWidth val="150"/>
        <c:axId val="329633696"/>
        <c:axId val="32963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29633696"/>
        <c:axId val="329634088"/>
      </c:lineChart>
      <c:dateAx>
        <c:axId val="329633696"/>
        <c:scaling>
          <c:orientation val="minMax"/>
        </c:scaling>
        <c:delete val="1"/>
        <c:axPos val="b"/>
        <c:numFmt formatCode="ge" sourceLinked="1"/>
        <c:majorTickMark val="none"/>
        <c:minorTickMark val="none"/>
        <c:tickLblPos val="none"/>
        <c:crossAx val="329634088"/>
        <c:crosses val="autoZero"/>
        <c:auto val="1"/>
        <c:lblOffset val="100"/>
        <c:baseTimeUnit val="years"/>
      </c:dateAx>
      <c:valAx>
        <c:axId val="3296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636048"/>
        <c:axId val="32942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29636048"/>
        <c:axId val="329426264"/>
      </c:lineChart>
      <c:dateAx>
        <c:axId val="329636048"/>
        <c:scaling>
          <c:orientation val="minMax"/>
        </c:scaling>
        <c:delete val="1"/>
        <c:axPos val="b"/>
        <c:numFmt formatCode="ge" sourceLinked="1"/>
        <c:majorTickMark val="none"/>
        <c:minorTickMark val="none"/>
        <c:tickLblPos val="none"/>
        <c:crossAx val="329426264"/>
        <c:crosses val="autoZero"/>
        <c:auto val="1"/>
        <c:lblOffset val="100"/>
        <c:baseTimeUnit val="years"/>
      </c:dateAx>
      <c:valAx>
        <c:axId val="32942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63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471.23</c:v>
                </c:pt>
                <c:pt idx="1">
                  <c:v>533.03</c:v>
                </c:pt>
                <c:pt idx="2">
                  <c:v>329.16</c:v>
                </c:pt>
                <c:pt idx="3">
                  <c:v>373.69</c:v>
                </c:pt>
                <c:pt idx="4">
                  <c:v>493.37</c:v>
                </c:pt>
              </c:numCache>
            </c:numRef>
          </c:val>
        </c:ser>
        <c:dLbls>
          <c:showLegendKey val="0"/>
          <c:showVal val="0"/>
          <c:showCatName val="0"/>
          <c:showSerName val="0"/>
          <c:showPercent val="0"/>
          <c:showBubbleSize val="0"/>
        </c:dLbls>
        <c:gapWidth val="150"/>
        <c:axId val="329423520"/>
        <c:axId val="32942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29423520"/>
        <c:axId val="329425872"/>
      </c:lineChart>
      <c:dateAx>
        <c:axId val="329423520"/>
        <c:scaling>
          <c:orientation val="minMax"/>
        </c:scaling>
        <c:delete val="1"/>
        <c:axPos val="b"/>
        <c:numFmt formatCode="ge" sourceLinked="1"/>
        <c:majorTickMark val="none"/>
        <c:minorTickMark val="none"/>
        <c:tickLblPos val="none"/>
        <c:crossAx val="329425872"/>
        <c:crosses val="autoZero"/>
        <c:auto val="1"/>
        <c:lblOffset val="100"/>
        <c:baseTimeUnit val="years"/>
      </c:dateAx>
      <c:valAx>
        <c:axId val="32942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4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172.43</c:v>
                </c:pt>
                <c:pt idx="1">
                  <c:v>161.94999999999999</c:v>
                </c:pt>
                <c:pt idx="2">
                  <c:v>154.41</c:v>
                </c:pt>
                <c:pt idx="3">
                  <c:v>151.99</c:v>
                </c:pt>
                <c:pt idx="4">
                  <c:v>150.22999999999999</c:v>
                </c:pt>
              </c:numCache>
            </c:numRef>
          </c:val>
        </c:ser>
        <c:dLbls>
          <c:showLegendKey val="0"/>
          <c:showVal val="0"/>
          <c:showCatName val="0"/>
          <c:showSerName val="0"/>
          <c:showPercent val="0"/>
          <c:showBubbleSize val="0"/>
        </c:dLbls>
        <c:gapWidth val="150"/>
        <c:axId val="329423912"/>
        <c:axId val="32942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29423912"/>
        <c:axId val="329422344"/>
      </c:lineChart>
      <c:dateAx>
        <c:axId val="329423912"/>
        <c:scaling>
          <c:orientation val="minMax"/>
        </c:scaling>
        <c:delete val="1"/>
        <c:axPos val="b"/>
        <c:numFmt formatCode="ge" sourceLinked="1"/>
        <c:majorTickMark val="none"/>
        <c:minorTickMark val="none"/>
        <c:tickLblPos val="none"/>
        <c:crossAx val="329422344"/>
        <c:crosses val="autoZero"/>
        <c:auto val="1"/>
        <c:lblOffset val="100"/>
        <c:baseTimeUnit val="years"/>
      </c:dateAx>
      <c:valAx>
        <c:axId val="329422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42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106.26</c:v>
                </c:pt>
                <c:pt idx="1">
                  <c:v>108.16</c:v>
                </c:pt>
                <c:pt idx="2">
                  <c:v>108.94</c:v>
                </c:pt>
                <c:pt idx="3">
                  <c:v>109.9</c:v>
                </c:pt>
                <c:pt idx="4">
                  <c:v>108.56</c:v>
                </c:pt>
              </c:numCache>
            </c:numRef>
          </c:val>
        </c:ser>
        <c:dLbls>
          <c:showLegendKey val="0"/>
          <c:showVal val="0"/>
          <c:showCatName val="0"/>
          <c:showSerName val="0"/>
          <c:showPercent val="0"/>
          <c:showBubbleSize val="0"/>
        </c:dLbls>
        <c:gapWidth val="150"/>
        <c:axId val="329427832"/>
        <c:axId val="329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29427832"/>
        <c:axId val="329428224"/>
      </c:lineChart>
      <c:dateAx>
        <c:axId val="329427832"/>
        <c:scaling>
          <c:orientation val="minMax"/>
        </c:scaling>
        <c:delete val="1"/>
        <c:axPos val="b"/>
        <c:numFmt formatCode="ge" sourceLinked="1"/>
        <c:majorTickMark val="none"/>
        <c:minorTickMark val="none"/>
        <c:tickLblPos val="none"/>
        <c:crossAx val="329428224"/>
        <c:crosses val="autoZero"/>
        <c:auto val="1"/>
        <c:lblOffset val="100"/>
        <c:baseTimeUnit val="years"/>
      </c:dateAx>
      <c:valAx>
        <c:axId val="329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184.82</c:v>
                </c:pt>
                <c:pt idx="1">
                  <c:v>182.46</c:v>
                </c:pt>
                <c:pt idx="2">
                  <c:v>179.2</c:v>
                </c:pt>
                <c:pt idx="3">
                  <c:v>178.25</c:v>
                </c:pt>
                <c:pt idx="4">
                  <c:v>179.41</c:v>
                </c:pt>
              </c:numCache>
            </c:numRef>
          </c:val>
        </c:ser>
        <c:dLbls>
          <c:showLegendKey val="0"/>
          <c:showVal val="0"/>
          <c:showCatName val="0"/>
          <c:showSerName val="0"/>
          <c:showPercent val="0"/>
          <c:showBubbleSize val="0"/>
        </c:dLbls>
        <c:gapWidth val="150"/>
        <c:axId val="329429008"/>
        <c:axId val="3294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29429008"/>
        <c:axId val="329427048"/>
      </c:lineChart>
      <c:dateAx>
        <c:axId val="329429008"/>
        <c:scaling>
          <c:orientation val="minMax"/>
        </c:scaling>
        <c:delete val="1"/>
        <c:axPos val="b"/>
        <c:numFmt formatCode="ge" sourceLinked="1"/>
        <c:majorTickMark val="none"/>
        <c:minorTickMark val="none"/>
        <c:tickLblPos val="none"/>
        <c:crossAx val="329427048"/>
        <c:crosses val="autoZero"/>
        <c:auto val="1"/>
        <c:lblOffset val="100"/>
        <c:baseTimeUnit val="years"/>
      </c:dateAx>
      <c:valAx>
        <c:axId val="3294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2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大阪府　摂津市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85434</v>
      </c>
      <c r="AM8" s="71"/>
      <c r="AN8" s="71"/>
      <c r="AO8" s="71"/>
      <c r="AP8" s="71"/>
      <c r="AQ8" s="71"/>
      <c r="AR8" s="71"/>
      <c r="AS8" s="71"/>
      <c r="AT8" s="67">
        <f>データ!$S$6</f>
        <v>14.87</v>
      </c>
      <c r="AU8" s="68"/>
      <c r="AV8" s="68"/>
      <c r="AW8" s="68"/>
      <c r="AX8" s="68"/>
      <c r="AY8" s="68"/>
      <c r="AZ8" s="68"/>
      <c r="BA8" s="68"/>
      <c r="BB8" s="70">
        <f>データ!$T$6</f>
        <v>5745.39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72.25</v>
      </c>
      <c r="J10" s="68"/>
      <c r="K10" s="68"/>
      <c r="L10" s="68"/>
      <c r="M10" s="68"/>
      <c r="N10" s="68"/>
      <c r="O10" s="69"/>
      <c r="P10" s="70">
        <f>データ!$P$6</f>
        <v>100</v>
      </c>
      <c r="Q10" s="70"/>
      <c r="R10" s="70"/>
      <c r="S10" s="70"/>
      <c r="T10" s="70"/>
      <c r="U10" s="70"/>
      <c r="V10" s="70"/>
      <c r="W10" s="71">
        <f>データ!$Q$6</f>
        <v>2728</v>
      </c>
      <c r="X10" s="71"/>
      <c r="Y10" s="71"/>
      <c r="Z10" s="71"/>
      <c r="AA10" s="71"/>
      <c r="AB10" s="71"/>
      <c r="AC10" s="71"/>
      <c r="AD10" s="2"/>
      <c r="AE10" s="2"/>
      <c r="AF10" s="2"/>
      <c r="AG10" s="2"/>
      <c r="AH10" s="5"/>
      <c r="AI10" s="5"/>
      <c r="AJ10" s="5"/>
      <c r="AK10" s="5"/>
      <c r="AL10" s="71">
        <f>データ!$U$6</f>
        <v>85290</v>
      </c>
      <c r="AM10" s="71"/>
      <c r="AN10" s="71"/>
      <c r="AO10" s="71"/>
      <c r="AP10" s="71"/>
      <c r="AQ10" s="71"/>
      <c r="AR10" s="71"/>
      <c r="AS10" s="71"/>
      <c r="AT10" s="67">
        <f>データ!$V$6</f>
        <v>14.87</v>
      </c>
      <c r="AU10" s="68"/>
      <c r="AV10" s="68"/>
      <c r="AW10" s="68"/>
      <c r="AX10" s="68"/>
      <c r="AY10" s="68"/>
      <c r="AZ10" s="68"/>
      <c r="BA10" s="68"/>
      <c r="BB10" s="70">
        <f>データ!$W$6</f>
        <v>5735.71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272248</v>
      </c>
      <c r="D6" s="34">
        <f t="shared" si="3"/>
        <v>46</v>
      </c>
      <c r="E6" s="34">
        <f t="shared" si="3"/>
        <v>1</v>
      </c>
      <c r="F6" s="34">
        <f t="shared" si="3"/>
        <v>0</v>
      </c>
      <c r="G6" s="34">
        <f t="shared" si="3"/>
        <v>1</v>
      </c>
      <c r="H6" s="34" t="str">
        <f t="shared" si="3"/>
        <v>大阪府　摂津市</v>
      </c>
      <c r="I6" s="34" t="str">
        <f t="shared" si="3"/>
        <v>法適用</v>
      </c>
      <c r="J6" s="34" t="str">
        <f t="shared" si="3"/>
        <v>水道事業</v>
      </c>
      <c r="K6" s="34" t="str">
        <f t="shared" si="3"/>
        <v>末端給水事業</v>
      </c>
      <c r="L6" s="34" t="str">
        <f t="shared" si="3"/>
        <v>A4</v>
      </c>
      <c r="M6" s="34">
        <f t="shared" si="3"/>
        <v>0</v>
      </c>
      <c r="N6" s="35" t="str">
        <f t="shared" si="3"/>
        <v>-</v>
      </c>
      <c r="O6" s="35">
        <f t="shared" si="3"/>
        <v>72.25</v>
      </c>
      <c r="P6" s="35">
        <f t="shared" si="3"/>
        <v>100</v>
      </c>
      <c r="Q6" s="35">
        <f t="shared" si="3"/>
        <v>2728</v>
      </c>
      <c r="R6" s="35">
        <f t="shared" si="3"/>
        <v>85434</v>
      </c>
      <c r="S6" s="35">
        <f t="shared" si="3"/>
        <v>14.87</v>
      </c>
      <c r="T6" s="35">
        <f t="shared" si="3"/>
        <v>5745.39</v>
      </c>
      <c r="U6" s="35">
        <f t="shared" si="3"/>
        <v>85290</v>
      </c>
      <c r="V6" s="35">
        <f t="shared" si="3"/>
        <v>14.87</v>
      </c>
      <c r="W6" s="35">
        <f t="shared" si="3"/>
        <v>5735.71</v>
      </c>
      <c r="X6" s="36">
        <f>IF(X7="",NA(),X7)</f>
        <v>115.09</v>
      </c>
      <c r="Y6" s="36">
        <f t="shared" ref="Y6:AG6" si="4">IF(Y7="",NA(),Y7)</f>
        <v>117.86</v>
      </c>
      <c r="Z6" s="36">
        <f t="shared" si="4"/>
        <v>114.12</v>
      </c>
      <c r="AA6" s="36">
        <f t="shared" si="4"/>
        <v>116.27</v>
      </c>
      <c r="AB6" s="36">
        <f t="shared" si="4"/>
        <v>115.11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471.23</v>
      </c>
      <c r="AU6" s="36">
        <f t="shared" ref="AU6:BC6" si="6">IF(AU7="",NA(),AU7)</f>
        <v>533.03</v>
      </c>
      <c r="AV6" s="36">
        <f t="shared" si="6"/>
        <v>329.16</v>
      </c>
      <c r="AW6" s="36">
        <f t="shared" si="6"/>
        <v>373.69</v>
      </c>
      <c r="AX6" s="36">
        <f t="shared" si="6"/>
        <v>493.37</v>
      </c>
      <c r="AY6" s="36">
        <f t="shared" si="6"/>
        <v>701</v>
      </c>
      <c r="AZ6" s="36">
        <f t="shared" si="6"/>
        <v>739.59</v>
      </c>
      <c r="BA6" s="36">
        <f t="shared" si="6"/>
        <v>335.95</v>
      </c>
      <c r="BB6" s="36">
        <f t="shared" si="6"/>
        <v>346.59</v>
      </c>
      <c r="BC6" s="36">
        <f t="shared" si="6"/>
        <v>357.82</v>
      </c>
      <c r="BD6" s="35" t="str">
        <f>IF(BD7="","",IF(BD7="-","【-】","【"&amp;SUBSTITUTE(TEXT(BD7,"#,##0.00"),"-","△")&amp;"】"))</f>
        <v>【262.87】</v>
      </c>
      <c r="BE6" s="36">
        <f>IF(BE7="",NA(),BE7)</f>
        <v>172.43</v>
      </c>
      <c r="BF6" s="36">
        <f t="shared" ref="BF6:BN6" si="7">IF(BF7="",NA(),BF7)</f>
        <v>161.94999999999999</v>
      </c>
      <c r="BG6" s="36">
        <f t="shared" si="7"/>
        <v>154.41</v>
      </c>
      <c r="BH6" s="36">
        <f t="shared" si="7"/>
        <v>151.99</v>
      </c>
      <c r="BI6" s="36">
        <f t="shared" si="7"/>
        <v>150.22999999999999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106.26</v>
      </c>
      <c r="BQ6" s="36">
        <f t="shared" ref="BQ6:BY6" si="8">IF(BQ7="",NA(),BQ7)</f>
        <v>108.16</v>
      </c>
      <c r="BR6" s="36">
        <f t="shared" si="8"/>
        <v>108.94</v>
      </c>
      <c r="BS6" s="36">
        <f t="shared" si="8"/>
        <v>109.9</v>
      </c>
      <c r="BT6" s="36">
        <f t="shared" si="8"/>
        <v>108.56</v>
      </c>
      <c r="BU6" s="36">
        <f t="shared" si="8"/>
        <v>100.27</v>
      </c>
      <c r="BV6" s="36">
        <f t="shared" si="8"/>
        <v>99.46</v>
      </c>
      <c r="BW6" s="36">
        <f t="shared" si="8"/>
        <v>105.21</v>
      </c>
      <c r="BX6" s="36">
        <f t="shared" si="8"/>
        <v>105.71</v>
      </c>
      <c r="BY6" s="36">
        <f t="shared" si="8"/>
        <v>106.01</v>
      </c>
      <c r="BZ6" s="35" t="str">
        <f>IF(BZ7="","",IF(BZ7="-","【-】","【"&amp;SUBSTITUTE(TEXT(BZ7,"#,##0.00"),"-","△")&amp;"】"))</f>
        <v>【105.59】</v>
      </c>
      <c r="CA6" s="36">
        <f>IF(CA7="",NA(),CA7)</f>
        <v>184.82</v>
      </c>
      <c r="CB6" s="36">
        <f t="shared" ref="CB6:CJ6" si="9">IF(CB7="",NA(),CB7)</f>
        <v>182.46</v>
      </c>
      <c r="CC6" s="36">
        <f t="shared" si="9"/>
        <v>179.2</v>
      </c>
      <c r="CD6" s="36">
        <f t="shared" si="9"/>
        <v>178.25</v>
      </c>
      <c r="CE6" s="36">
        <f t="shared" si="9"/>
        <v>179.41</v>
      </c>
      <c r="CF6" s="36">
        <f t="shared" si="9"/>
        <v>169.62</v>
      </c>
      <c r="CG6" s="36">
        <f t="shared" si="9"/>
        <v>171.78</v>
      </c>
      <c r="CH6" s="36">
        <f t="shared" si="9"/>
        <v>162.59</v>
      </c>
      <c r="CI6" s="36">
        <f t="shared" si="9"/>
        <v>162.15</v>
      </c>
      <c r="CJ6" s="36">
        <f t="shared" si="9"/>
        <v>162.24</v>
      </c>
      <c r="CK6" s="35" t="str">
        <f>IF(CK7="","",IF(CK7="-","【-】","【"&amp;SUBSTITUTE(TEXT(CK7,"#,##0.00"),"-","△")&amp;"】"))</f>
        <v>【163.27】</v>
      </c>
      <c r="CL6" s="36">
        <f>IF(CL7="",NA(),CL7)</f>
        <v>50.97</v>
      </c>
      <c r="CM6" s="36">
        <f t="shared" ref="CM6:CU6" si="10">IF(CM7="",NA(),CM7)</f>
        <v>51.14</v>
      </c>
      <c r="CN6" s="36">
        <f t="shared" si="10"/>
        <v>49.96</v>
      </c>
      <c r="CO6" s="36">
        <f t="shared" si="10"/>
        <v>48.71</v>
      </c>
      <c r="CP6" s="36">
        <f t="shared" si="10"/>
        <v>48.84</v>
      </c>
      <c r="CQ6" s="36">
        <f t="shared" si="10"/>
        <v>59.88</v>
      </c>
      <c r="CR6" s="36">
        <f t="shared" si="10"/>
        <v>59.68</v>
      </c>
      <c r="CS6" s="36">
        <f t="shared" si="10"/>
        <v>59.17</v>
      </c>
      <c r="CT6" s="36">
        <f t="shared" si="10"/>
        <v>59.34</v>
      </c>
      <c r="CU6" s="36">
        <f t="shared" si="10"/>
        <v>59.11</v>
      </c>
      <c r="CV6" s="35" t="str">
        <f>IF(CV7="","",IF(CV7="-","【-】","【"&amp;SUBSTITUTE(TEXT(CV7,"#,##0.00"),"-","△")&amp;"】"))</f>
        <v>【59.94】</v>
      </c>
      <c r="CW6" s="36">
        <f>IF(CW7="",NA(),CW7)</f>
        <v>93.72</v>
      </c>
      <c r="CX6" s="36">
        <f t="shared" ref="CX6:DF6" si="11">IF(CX7="",NA(),CX7)</f>
        <v>92.11</v>
      </c>
      <c r="CY6" s="36">
        <f t="shared" si="11"/>
        <v>92.69</v>
      </c>
      <c r="CZ6" s="36">
        <f t="shared" si="11"/>
        <v>94.29</v>
      </c>
      <c r="DA6" s="36">
        <f t="shared" si="11"/>
        <v>93.76</v>
      </c>
      <c r="DB6" s="36">
        <f t="shared" si="11"/>
        <v>87.65</v>
      </c>
      <c r="DC6" s="36">
        <f t="shared" si="11"/>
        <v>87.63</v>
      </c>
      <c r="DD6" s="36">
        <f t="shared" si="11"/>
        <v>87.6</v>
      </c>
      <c r="DE6" s="36">
        <f t="shared" si="11"/>
        <v>87.74</v>
      </c>
      <c r="DF6" s="36">
        <f t="shared" si="11"/>
        <v>87.91</v>
      </c>
      <c r="DG6" s="35" t="str">
        <f>IF(DG7="","",IF(DG7="-","【-】","【"&amp;SUBSTITUTE(TEXT(DG7,"#,##0.00"),"-","△")&amp;"】"))</f>
        <v>【90.22】</v>
      </c>
      <c r="DH6" s="36">
        <f>IF(DH7="",NA(),DH7)</f>
        <v>55.46</v>
      </c>
      <c r="DI6" s="36">
        <f t="shared" ref="DI6:DQ6" si="12">IF(DI7="",NA(),DI7)</f>
        <v>56.51</v>
      </c>
      <c r="DJ6" s="36">
        <f t="shared" si="12"/>
        <v>56.37</v>
      </c>
      <c r="DK6" s="36">
        <f t="shared" si="12"/>
        <v>56.92</v>
      </c>
      <c r="DL6" s="36">
        <f t="shared" si="12"/>
        <v>57.05</v>
      </c>
      <c r="DM6" s="36">
        <f t="shared" si="12"/>
        <v>38.69</v>
      </c>
      <c r="DN6" s="36">
        <f t="shared" si="12"/>
        <v>39.65</v>
      </c>
      <c r="DO6" s="36">
        <f t="shared" si="12"/>
        <v>45.25</v>
      </c>
      <c r="DP6" s="36">
        <f t="shared" si="12"/>
        <v>46.27</v>
      </c>
      <c r="DQ6" s="36">
        <f t="shared" si="12"/>
        <v>46.88</v>
      </c>
      <c r="DR6" s="35" t="str">
        <f>IF(DR7="","",IF(DR7="-","【-】","【"&amp;SUBSTITUTE(TEXT(DR7,"#,##0.00"),"-","△")&amp;"】"))</f>
        <v>【47.91】</v>
      </c>
      <c r="DS6" s="36">
        <f>IF(DS7="",NA(),DS7)</f>
        <v>23.61</v>
      </c>
      <c r="DT6" s="36">
        <f t="shared" ref="DT6:EB6" si="13">IF(DT7="",NA(),DT7)</f>
        <v>31.38</v>
      </c>
      <c r="DU6" s="36">
        <f t="shared" si="13"/>
        <v>34.119999999999997</v>
      </c>
      <c r="DV6" s="36">
        <f t="shared" si="13"/>
        <v>36.06</v>
      </c>
      <c r="DW6" s="36">
        <f t="shared" si="13"/>
        <v>38.299999999999997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0.72</v>
      </c>
      <c r="EE6" s="36">
        <f t="shared" ref="EE6:EM6" si="14">IF(EE7="",NA(),EE7)</f>
        <v>0.93</v>
      </c>
      <c r="EF6" s="36">
        <f t="shared" si="14"/>
        <v>0.67</v>
      </c>
      <c r="EG6" s="36">
        <f t="shared" si="14"/>
        <v>0.02</v>
      </c>
      <c r="EH6" s="36">
        <f t="shared" si="14"/>
        <v>0.38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272248</v>
      </c>
      <c r="D7" s="38">
        <v>46</v>
      </c>
      <c r="E7" s="38">
        <v>1</v>
      </c>
      <c r="F7" s="38">
        <v>0</v>
      </c>
      <c r="G7" s="38">
        <v>1</v>
      </c>
      <c r="H7" s="38" t="s">
        <v>105</v>
      </c>
      <c r="I7" s="38" t="s">
        <v>106</v>
      </c>
      <c r="J7" s="38" t="s">
        <v>107</v>
      </c>
      <c r="K7" s="38" t="s">
        <v>108</v>
      </c>
      <c r="L7" s="38" t="s">
        <v>109</v>
      </c>
      <c r="M7" s="38"/>
      <c r="N7" s="39" t="s">
        <v>110</v>
      </c>
      <c r="O7" s="39">
        <v>72.25</v>
      </c>
      <c r="P7" s="39">
        <v>100</v>
      </c>
      <c r="Q7" s="39">
        <v>2728</v>
      </c>
      <c r="R7" s="39">
        <v>85434</v>
      </c>
      <c r="S7" s="39">
        <v>14.87</v>
      </c>
      <c r="T7" s="39">
        <v>5745.39</v>
      </c>
      <c r="U7" s="39">
        <v>85290</v>
      </c>
      <c r="V7" s="39">
        <v>14.87</v>
      </c>
      <c r="W7" s="39">
        <v>5735.71</v>
      </c>
      <c r="X7" s="39">
        <v>115.09</v>
      </c>
      <c r="Y7" s="39">
        <v>117.86</v>
      </c>
      <c r="Z7" s="39">
        <v>114.12</v>
      </c>
      <c r="AA7" s="39">
        <v>116.27</v>
      </c>
      <c r="AB7" s="39">
        <v>115.11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471.23</v>
      </c>
      <c r="AU7" s="39">
        <v>533.03</v>
      </c>
      <c r="AV7" s="39">
        <v>329.16</v>
      </c>
      <c r="AW7" s="39">
        <v>373.69</v>
      </c>
      <c r="AX7" s="39">
        <v>493.37</v>
      </c>
      <c r="AY7" s="39">
        <v>701</v>
      </c>
      <c r="AZ7" s="39">
        <v>739.59</v>
      </c>
      <c r="BA7" s="39">
        <v>335.95</v>
      </c>
      <c r="BB7" s="39">
        <v>346.59</v>
      </c>
      <c r="BC7" s="39">
        <v>357.82</v>
      </c>
      <c r="BD7" s="39">
        <v>262.87</v>
      </c>
      <c r="BE7" s="39">
        <v>172.43</v>
      </c>
      <c r="BF7" s="39">
        <v>161.94999999999999</v>
      </c>
      <c r="BG7" s="39">
        <v>154.41</v>
      </c>
      <c r="BH7" s="39">
        <v>151.99</v>
      </c>
      <c r="BI7" s="39">
        <v>150.22999999999999</v>
      </c>
      <c r="BJ7" s="39">
        <v>330.99</v>
      </c>
      <c r="BK7" s="39">
        <v>324.08999999999997</v>
      </c>
      <c r="BL7" s="39">
        <v>319.82</v>
      </c>
      <c r="BM7" s="39">
        <v>312.02999999999997</v>
      </c>
      <c r="BN7" s="39">
        <v>307.45999999999998</v>
      </c>
      <c r="BO7" s="39">
        <v>270.87</v>
      </c>
      <c r="BP7" s="39">
        <v>106.26</v>
      </c>
      <c r="BQ7" s="39">
        <v>108.16</v>
      </c>
      <c r="BR7" s="39">
        <v>108.94</v>
      </c>
      <c r="BS7" s="39">
        <v>109.9</v>
      </c>
      <c r="BT7" s="39">
        <v>108.56</v>
      </c>
      <c r="BU7" s="39">
        <v>100.27</v>
      </c>
      <c r="BV7" s="39">
        <v>99.46</v>
      </c>
      <c r="BW7" s="39">
        <v>105.21</v>
      </c>
      <c r="BX7" s="39">
        <v>105.71</v>
      </c>
      <c r="BY7" s="39">
        <v>106.01</v>
      </c>
      <c r="BZ7" s="39">
        <v>105.59</v>
      </c>
      <c r="CA7" s="39">
        <v>184.82</v>
      </c>
      <c r="CB7" s="39">
        <v>182.46</v>
      </c>
      <c r="CC7" s="39">
        <v>179.2</v>
      </c>
      <c r="CD7" s="39">
        <v>178.25</v>
      </c>
      <c r="CE7" s="39">
        <v>179.41</v>
      </c>
      <c r="CF7" s="39">
        <v>169.62</v>
      </c>
      <c r="CG7" s="39">
        <v>171.78</v>
      </c>
      <c r="CH7" s="39">
        <v>162.59</v>
      </c>
      <c r="CI7" s="39">
        <v>162.15</v>
      </c>
      <c r="CJ7" s="39">
        <v>162.24</v>
      </c>
      <c r="CK7" s="39">
        <v>163.27000000000001</v>
      </c>
      <c r="CL7" s="39">
        <v>50.97</v>
      </c>
      <c r="CM7" s="39">
        <v>51.14</v>
      </c>
      <c r="CN7" s="39">
        <v>49.96</v>
      </c>
      <c r="CO7" s="39">
        <v>48.71</v>
      </c>
      <c r="CP7" s="39">
        <v>48.84</v>
      </c>
      <c r="CQ7" s="39">
        <v>59.88</v>
      </c>
      <c r="CR7" s="39">
        <v>59.68</v>
      </c>
      <c r="CS7" s="39">
        <v>59.17</v>
      </c>
      <c r="CT7" s="39">
        <v>59.34</v>
      </c>
      <c r="CU7" s="39">
        <v>59.11</v>
      </c>
      <c r="CV7" s="39">
        <v>59.94</v>
      </c>
      <c r="CW7" s="39">
        <v>93.72</v>
      </c>
      <c r="CX7" s="39">
        <v>92.11</v>
      </c>
      <c r="CY7" s="39">
        <v>92.69</v>
      </c>
      <c r="CZ7" s="39">
        <v>94.29</v>
      </c>
      <c r="DA7" s="39">
        <v>93.76</v>
      </c>
      <c r="DB7" s="39">
        <v>87.65</v>
      </c>
      <c r="DC7" s="39">
        <v>87.63</v>
      </c>
      <c r="DD7" s="39">
        <v>87.6</v>
      </c>
      <c r="DE7" s="39">
        <v>87.74</v>
      </c>
      <c r="DF7" s="39">
        <v>87.91</v>
      </c>
      <c r="DG7" s="39">
        <v>90.22</v>
      </c>
      <c r="DH7" s="39">
        <v>55.46</v>
      </c>
      <c r="DI7" s="39">
        <v>56.51</v>
      </c>
      <c r="DJ7" s="39">
        <v>56.37</v>
      </c>
      <c r="DK7" s="39">
        <v>56.92</v>
      </c>
      <c r="DL7" s="39">
        <v>57.05</v>
      </c>
      <c r="DM7" s="39">
        <v>38.69</v>
      </c>
      <c r="DN7" s="39">
        <v>39.65</v>
      </c>
      <c r="DO7" s="39">
        <v>45.25</v>
      </c>
      <c r="DP7" s="39">
        <v>46.27</v>
      </c>
      <c r="DQ7" s="39">
        <v>46.88</v>
      </c>
      <c r="DR7" s="39">
        <v>47.91</v>
      </c>
      <c r="DS7" s="39">
        <v>23.61</v>
      </c>
      <c r="DT7" s="39">
        <v>31.38</v>
      </c>
      <c r="DU7" s="39">
        <v>34.119999999999997</v>
      </c>
      <c r="DV7" s="39">
        <v>36.06</v>
      </c>
      <c r="DW7" s="39">
        <v>38.299999999999997</v>
      </c>
      <c r="DX7" s="39">
        <v>8.4</v>
      </c>
      <c r="DY7" s="39">
        <v>9.7100000000000009</v>
      </c>
      <c r="DZ7" s="39">
        <v>10.71</v>
      </c>
      <c r="EA7" s="39">
        <v>10.93</v>
      </c>
      <c r="EB7" s="39">
        <v>13.39</v>
      </c>
      <c r="EC7" s="39">
        <v>15</v>
      </c>
      <c r="ED7" s="39">
        <v>0.72</v>
      </c>
      <c r="EE7" s="39">
        <v>0.93</v>
      </c>
      <c r="EF7" s="39">
        <v>0.67</v>
      </c>
      <c r="EG7" s="39">
        <v>0.02</v>
      </c>
      <c r="EH7" s="39">
        <v>0.38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垣本 和宏</cp:lastModifiedBy>
  <cp:lastPrinted>2018-02-15T07:37:41Z</cp:lastPrinted>
  <dcterms:created xsi:type="dcterms:W3CDTF">2017-12-25T01:31:55Z</dcterms:created>
  <dcterms:modified xsi:type="dcterms:W3CDTF">2019-03-05T00:30:50Z</dcterms:modified>
  <cp:category/>
</cp:coreProperties>
</file>