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XSC-PF01\User Profiles$\1829\Downloads\"/>
    </mc:Choice>
  </mc:AlternateContent>
  <workbookProtection workbookPassword="8649" lockStructure="1"/>
  <bookViews>
    <workbookView xWindow="45" yWindow="45" windowWidth="28350" windowHeight="12480"/>
  </bookViews>
  <sheets>
    <sheet name="法適用_水道事業" sheetId="4" r:id="rId1"/>
    <sheet name="データ" sheetId="5" state="hidden" r:id="rId2"/>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c r="T6" i="5"/>
  <c r="S6" i="5"/>
  <c r="R6" i="5"/>
  <c r="Q6" i="5"/>
  <c r="AI8" i="4"/>
  <c r="P6" i="5"/>
  <c r="O6" i="5"/>
  <c r="N6" i="5"/>
  <c r="M6" i="5"/>
  <c r="L6" i="5"/>
  <c r="K6" i="5"/>
  <c r="J6" i="5"/>
  <c r="I6" i="5"/>
  <c r="B8" i="4"/>
  <c r="H6" i="5"/>
  <c r="G6" i="5"/>
  <c r="F6" i="5"/>
  <c r="E6" i="5"/>
  <c r="D6" i="5"/>
  <c r="C6" i="5"/>
  <c r="B6" i="5"/>
  <c r="F10"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<sst xmlns="http://schemas.openxmlformats.org/spreadsheetml/2006/main" count="217" uniqueCount="107">
  <si>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</si>
  <si>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</si>
  <si>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</si>
  <si>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</si>
  <si>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</si>
  <si>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</si>
  <si>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</si>
  <si>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</si>
  <si>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</si>
  <si>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</si>
  <si>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</si>
  <si>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</si>
  <si>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</si>
  <si>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</si>
  <si>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</si>
  <si>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</si>
  <si>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</si>
  <si>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</si>
  <si>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</si>
  <si>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</si>
  <si>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</si>
  <si>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</si>
  <si>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</si>
  <si>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</si>
  <si>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</si>
  <si>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</si>
  <si>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</si>
  <si>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</si>
  <si>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</si>
  <si>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</si>
  <si>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</si>
  <si>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</si>
  <si>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</si>
  <si>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</si>
  <si>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</si>
  <si>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</si>
  <si>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</si>
  <si>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</si>
  <si>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</si>
  <si>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</si>
  <si>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</si>
  <si>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</si>
  <si>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</si>
  <si>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</si>
  <si>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</si>
  <si>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</si>
  <si>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</si>
  <si>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</si>
  <si>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</si>
  <si>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</si>
  <si>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</si>
  <si>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</si>
  <si>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</si>
  <si>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</si>
  <si>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</si>
  <si>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</si>
  <si>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</si>
  <si>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</si>
  <si>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</si>
  <si>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</si>
  <si>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</si>
  <si>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</si>
  <si>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</si>
  <si>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</si>
  <si>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</si>
  <si>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</si>
  <si>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</si>
  <si>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</si>
  <si>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</si>
  <si>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</si>
  <si>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</si>
  <si>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</si>
  <si>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</si>
  <si>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</si>
  <si>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</si>
  <si>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</si>
  <si>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</si>
  <si>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</si>
  <si>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</si>
  <si>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</si>
  <si>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</si>
  <si>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</si>
  <si>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</si>
  <si>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</si>
  <si>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</si>
  <si>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</si>
  <si>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</si>
  <si>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</si>
  <si>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</si>
  <si>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</si>
  <si>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</si>
  <si>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</si>
  <si>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</si>
  <si>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摂津市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</si>
  <si>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</si>
  <si>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</si>
  <si>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</si>
  <si>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</si>
  <si>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</si>
  <si>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</si>
  <si>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</si>
  <si>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</si>
  <si>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</si>
  <si>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</si>
  <si>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化率とも全国平均や類似団体平均を上回っている。これは区画整理事業等により急激に管路整備を行った事から、老朽化も急激に進んだ事に加え、経営への影響を考慮し、更新工事に係る費用の平準化を図っているため、更新工事が老朽化のスピードに追いついていないものである。
　管路更新率は全国平均や類似団体平均を下回っている。これは上記の更新工事費用の平準化が影響していることによる。また、平成27年度に更新率が大きく落ち込んでいるのは、当該年度より送水所出口付近の基幹管路の工事を行っており、管径が大きく管路延長に対する工事費が高いため、更新延長としては少なくなってしまっている事による。しかし、送水所出口付近は漏水事故等が発生した際、断水等の被害範囲が大きくなってしまうため、管路の重要性を重視して工事を行っているものである。</t>
    <rPh sb="1" eb="7">
      <t>ユウケイコテイシサン</t>
    </rPh>
    <rPh sb="7" eb="12">
      <t>ゲンカショウキャクリツ</t>
    </rPh>
    <rPh sb="13" eb="19">
      <t>カンロケイネンカリツ</t>
    </rPh>
    <rPh sb="21" eb="25">
      <t>ゼンコクヘイキン</t>
    </rPh>
    <rPh sb="26" eb="32">
      <t>ルイジダンタイヘイキン</t>
    </rPh>
    <rPh sb="33" eb="35">
      <t>ウワマワ</t>
    </rPh>
    <rPh sb="43" eb="50">
      <t>クカクセイリジギョウトウ</t>
    </rPh>
    <rPh sb="53" eb="55">
      <t>キュウゲキ</t>
    </rPh>
    <rPh sb="56" eb="60">
      <t>カンロセイビ</t>
    </rPh>
    <rPh sb="61" eb="62">
      <t>オコナ</t>
    </rPh>
    <rPh sb="64" eb="65">
      <t>コト</t>
    </rPh>
    <rPh sb="68" eb="71">
      <t>ロウキュウカ</t>
    </rPh>
    <rPh sb="72" eb="74">
      <t>キュウゲキ</t>
    </rPh>
    <rPh sb="75" eb="76">
      <t>スス</t>
    </rPh>
    <rPh sb="78" eb="79">
      <t>コト</t>
    </rPh>
    <rPh sb="80" eb="81">
      <t>クワ</t>
    </rPh>
    <rPh sb="83" eb="85">
      <t>ケイエイ</t>
    </rPh>
    <rPh sb="87" eb="89">
      <t>エイキョウ</t>
    </rPh>
    <rPh sb="90" eb="92">
      <t>コウリョ</t>
    </rPh>
    <rPh sb="94" eb="98">
      <t>コウシンコウジ</t>
    </rPh>
    <rPh sb="99" eb="100">
      <t>カカ</t>
    </rPh>
    <rPh sb="101" eb="103">
      <t>ヒヨウ</t>
    </rPh>
    <rPh sb="104" eb="107">
      <t>ヘイジュンカ</t>
    </rPh>
    <rPh sb="108" eb="109">
      <t>ハカ</t>
    </rPh>
    <rPh sb="116" eb="120">
      <t>コウシンコウジ</t>
    </rPh>
    <rPh sb="121" eb="124">
      <t>ロウキュウカ</t>
    </rPh>
    <rPh sb="130" eb="131">
      <t>オ</t>
    </rPh>
    <rPh sb="146" eb="151">
      <t>カンロコウシンリツ</t>
    </rPh>
    <rPh sb="152" eb="156">
      <t>ゼンコクヘイキン</t>
    </rPh>
    <rPh sb="157" eb="163">
      <t>ルイジダンタイヘイキン</t>
    </rPh>
    <rPh sb="164" eb="166">
      <t>シタマワ</t>
    </rPh>
    <rPh sb="174" eb="176">
      <t>ジョウキ</t>
    </rPh>
    <rPh sb="177" eb="183">
      <t>コウシンコウジヒヨウ</t>
    </rPh>
    <rPh sb="184" eb="187">
      <t>ヘイジュンカ</t>
    </rPh>
    <rPh sb="188" eb="190">
      <t>エイキョウ</t>
    </rPh>
    <rPh sb="203" eb="205">
      <t>ヘイセイ</t>
    </rPh>
    <rPh sb="207" eb="209">
      <t>ネンド</t>
    </rPh>
    <rPh sb="210" eb="213">
      <t>コウシンリツ</t>
    </rPh>
    <rPh sb="214" eb="215">
      <t>オオ</t>
    </rPh>
    <rPh sb="217" eb="218">
      <t>オ</t>
    </rPh>
    <rPh sb="219" eb="220">
      <t>コ</t>
    </rPh>
    <rPh sb="227" eb="231">
      <t>トウガイネンド</t>
    </rPh>
    <rPh sb="233" eb="240">
      <t>ソウスイショデグチフキン</t>
    </rPh>
    <rPh sb="241" eb="245">
      <t>キカンカンロ</t>
    </rPh>
    <rPh sb="246" eb="248">
      <t>コウジ</t>
    </rPh>
    <rPh sb="249" eb="250">
      <t>オコナ</t>
    </rPh>
    <rPh sb="255" eb="257">
      <t>カンケイ</t>
    </rPh>
    <rPh sb="258" eb="259">
      <t>オオ</t>
    </rPh>
    <rPh sb="261" eb="263">
      <t>カンロ</t>
    </rPh>
    <rPh sb="263" eb="265">
      <t>エンチョウ</t>
    </rPh>
    <rPh sb="266" eb="267">
      <t>タイ</t>
    </rPh>
    <rPh sb="269" eb="272">
      <t>コウジヒ</t>
    </rPh>
    <rPh sb="273" eb="274">
      <t>タカ</t>
    </rPh>
    <rPh sb="278" eb="282">
      <t>コウシンエンチョウ</t>
    </rPh>
    <rPh sb="286" eb="287">
      <t>スク</t>
    </rPh>
    <rPh sb="298" eb="299">
      <t>コト</t>
    </rPh>
    <rPh sb="307" eb="314">
      <t>ソウスイショデグチフキン</t>
    </rPh>
    <rPh sb="315" eb="319">
      <t>ロウスイジコ</t>
    </rPh>
    <rPh sb="319" eb="320">
      <t>トウ</t>
    </rPh>
    <rPh sb="321" eb="323">
      <t>ハッセイ</t>
    </rPh>
    <rPh sb="325" eb="326">
      <t>サイ</t>
    </rPh>
    <rPh sb="327" eb="330">
      <t>ダンスイトウ</t>
    </rPh>
    <rPh sb="331" eb="335">
      <t>ヒ</t>
    </rPh>
    <rPh sb="336" eb="337">
      <t>イハンイガオオ</t>
    </rPh>
    <rPh sb="348" eb="350">
      <t>カンロ</t>
    </rPh>
    <rPh sb="351" eb="354">
      <t>ジュウヨウセイ</t>
    </rPh>
    <rPh sb="355" eb="357">
      <t>ジュウシ</t>
    </rPh>
    <rPh sb="359" eb="361">
      <t>コウジ</t>
    </rPh>
    <rPh sb="362" eb="363">
      <t>オコナ</t>
    </rPh>
    <phoneticPr fontId="4"/>
  </si>
  <si>
    <t>　現状は累積欠損金もなく、経営に必要な費用を料金で賄えており、経営の健全性が保たれている。しかし今後は施設の老朽化・地震等の災害対策のために更新工事の着実な推進を図る必要がある事から、経営状況は厳しさを増すと予想している。このような状況から水道サービスの安定的な提供のため、中長期的な視点に立った経営を行うとともに、一層の効率化、経営健全化に取り組む必要がある。そのため経営戦略の策定を目指し、準備を進めていく。</t>
    <rPh sb="1" eb="3">
      <t>ゲンジョウ</t>
    </rPh>
    <rPh sb="4" eb="9">
      <t>ルイセキケッソンキン</t>
    </rPh>
    <rPh sb="13" eb="15">
      <t>ケイエイ</t>
    </rPh>
    <rPh sb="16" eb="18">
      <t>ヒツヨウ</t>
    </rPh>
    <rPh sb="19" eb="21">
      <t>ヒヨウ</t>
    </rPh>
    <rPh sb="22" eb="24">
      <t>リョウキン</t>
    </rPh>
    <rPh sb="25" eb="26">
      <t>マカナ</t>
    </rPh>
    <rPh sb="31" eb="33">
      <t>ケイエイ</t>
    </rPh>
    <rPh sb="34" eb="37">
      <t>ケンゼンセイ</t>
    </rPh>
    <rPh sb="38" eb="39">
      <t>タモ</t>
    </rPh>
    <rPh sb="48" eb="50">
      <t>コンゴ</t>
    </rPh>
    <rPh sb="51" eb="53">
      <t>シセツ</t>
    </rPh>
    <rPh sb="54" eb="57">
      <t>ロウキュウカ</t>
    </rPh>
    <rPh sb="58" eb="61">
      <t>ジシントウ</t>
    </rPh>
    <rPh sb="62" eb="66">
      <t>サイガイタイサク</t>
    </rPh>
    <rPh sb="70" eb="74">
      <t>コウシンコウジ</t>
    </rPh>
    <rPh sb="75" eb="77">
      <t>チャクジツ</t>
    </rPh>
    <rPh sb="78" eb="80">
      <t>スイシン</t>
    </rPh>
    <rPh sb="81" eb="82">
      <t>ハカ</t>
    </rPh>
    <rPh sb="83" eb="85">
      <t>ヒツヨウ</t>
    </rPh>
    <rPh sb="88" eb="89">
      <t>コト</t>
    </rPh>
    <rPh sb="92" eb="96">
      <t>ケイエイジョウキョウ</t>
    </rPh>
    <rPh sb="97" eb="98">
      <t>キビ</t>
    </rPh>
    <rPh sb="101" eb="102">
      <t>マ</t>
    </rPh>
    <rPh sb="104" eb="106">
      <t>ヨソウ</t>
    </rPh>
    <rPh sb="116" eb="118">
      <t>ジョウキョウ</t>
    </rPh>
    <rPh sb="120" eb="122">
      <t>スイドウ</t>
    </rPh>
    <rPh sb="127" eb="130">
      <t>アンテイテキ</t>
    </rPh>
    <rPh sb="131" eb="133">
      <t>テイキョウ</t>
    </rPh>
    <rPh sb="137" eb="141">
      <t>チュウチョウキテキ</t>
    </rPh>
    <rPh sb="142" eb="144">
      <t>シテン</t>
    </rPh>
    <rPh sb="145" eb="146">
      <t>タ</t>
    </rPh>
    <rPh sb="148" eb="150">
      <t>ケイエイ</t>
    </rPh>
    <rPh sb="151" eb="152">
      <t>オコナ</t>
    </rPh>
    <rPh sb="158" eb="160">
      <t>イッソウ</t>
    </rPh>
    <rPh sb="161" eb="164">
      <t>コウリツカ</t>
    </rPh>
    <rPh sb="165" eb="170">
      <t>ケイエイケンゼンカ</t>
    </rPh>
    <rPh sb="171" eb="172">
      <t>ト</t>
    </rPh>
    <rPh sb="173" eb="174">
      <t>ク</t>
    </rPh>
    <rPh sb="175" eb="177">
      <t>ヒツヨウ</t>
    </rPh>
    <rPh sb="185" eb="187">
      <t>ケイエイ</t>
    </rPh>
    <rPh sb="187" eb="189">
      <t>ケイセンリャク</t>
    </rPh>
    <rPh sb="190" eb="192">
      <t>サクテイ</t>
    </rPh>
    <rPh sb="193" eb="195">
      <t>メザ</t>
    </rPh>
    <rPh sb="197" eb="199">
      <t>ジュンビ</t>
    </rPh>
    <rPh sb="200" eb="201">
      <t>スス</t>
    </rPh>
    <phoneticPr fontId="4"/>
  </si>
  <si>
    <t>　経常収支比率は全国平均や類似団体平均をやや上回っている。今後は給水収益の底打ちが見込まれるため、比率は現状を維持できると見込んでいる。なお、比率が変動しているのは開発に伴い一時的に水道の新規給水申込者から徴収する水道施設の拡張・整備などに必要となる費用にかかる収入（納付金収入）の増減によるものである。
　流動比率は平成25年度までは類似団体平均より低かったが、平成26年度以降類似団体平均にほぼ等しくなっている。なお、比率は300パーセントを超えており、運転資金は確保できている。
　企業債残高対給水収益比率は全国平均や類似団体平均より低いが、これは企業債を借り入れての更新工事が少ない事によるものである。主に手持ちの資金により更新工事を行っているため、後述の様に管路の経年化が進んでしまっている状況である。
　料金回収率は全国平均や類似団体平均を上回っている。従量料金制で逓増率が高く、また大口需要家の水量割合が高いために供給単価を押し上げている事が要因である。
　給水原価は全国平均や類似団体平均を上回っている。これは水源の70％が受水に頼っている事、残り30％は自己水であるが深井戸からの取水のため施設の維持に費用がかかる事、平坦な地形のため配水に係る動力費が高い事等、全般的に費用がかかっている事によるものである。これは府内市町村との比較により明らかとなった。
　施設利用率は全国平均や類似団体平均を下回っている。これは配水能力が拡張事業を行っていた時代に設定されたものであり、その配水能力のまま、節水等により需要家の使用水量が減少してしまった事に起因する。
　有収率は全国平均や類似団体平均を上回っている。これは漏水等の無効水量の割合が少ない事によるものである。</t>
    <rPh sb="1" eb="7">
      <t>ケイジョウシュウシヒリツ</t>
    </rPh>
    <rPh sb="8" eb="12">
      <t>ゼンコクヘイキン</t>
    </rPh>
    <rPh sb="13" eb="19">
      <t>ルイジダンタイヘイキン</t>
    </rPh>
    <rPh sb="22" eb="24">
      <t>ウワマワ</t>
    </rPh>
    <rPh sb="29" eb="31">
      <t>コンゴ</t>
    </rPh>
    <rPh sb="32" eb="36">
      <t>キュウスイシュウエキ</t>
    </rPh>
    <rPh sb="37" eb="39">
      <t>ソコウ</t>
    </rPh>
    <rPh sb="41" eb="43">
      <t>ミコ</t>
    </rPh>
    <rPh sb="49" eb="51">
      <t>ヒリツ</t>
    </rPh>
    <rPh sb="52" eb="54">
      <t>ゲンジョウ</t>
    </rPh>
    <rPh sb="55" eb="57">
      <t>イジ</t>
    </rPh>
    <rPh sb="61" eb="63">
      <t>ミコ</t>
    </rPh>
    <rPh sb="71" eb="73">
      <t>ヒリツ</t>
    </rPh>
    <rPh sb="74" eb="76">
      <t>ヘンドウ</t>
    </rPh>
    <rPh sb="82" eb="84">
      <t>カイハツ</t>
    </rPh>
    <rPh sb="85" eb="86">
      <t>トモナ</t>
    </rPh>
    <rPh sb="87" eb="90">
      <t>イチジテキ</t>
    </rPh>
    <rPh sb="91" eb="93">
      <t>スイドウ</t>
    </rPh>
    <rPh sb="94" eb="98">
      <t>シンキキュウスイ</t>
    </rPh>
    <rPh sb="98" eb="101">
      <t>モウシコミシャ</t>
    </rPh>
    <rPh sb="103" eb="105">
      <t>チョウシュウ</t>
    </rPh>
    <rPh sb="107" eb="111">
      <t>スイドウシセツ</t>
    </rPh>
    <rPh sb="112" eb="114">
      <t>カクチョウ</t>
    </rPh>
    <rPh sb="115" eb="117">
      <t>セイビ</t>
    </rPh>
    <rPh sb="120" eb="122">
      <t>ヒツヨウ</t>
    </rPh>
    <rPh sb="125" eb="127">
      <t>ヒヨウ</t>
    </rPh>
    <rPh sb="131" eb="133">
      <t>シュウニュウ</t>
    </rPh>
    <rPh sb="134" eb="139">
      <t>ノウフキンシュウニュウ</t>
    </rPh>
    <rPh sb="141" eb="143">
      <t>ゾウゲン</t>
    </rPh>
    <rPh sb="154" eb="158">
      <t>リュウドウヒリツ</t>
    </rPh>
    <rPh sb="159" eb="161">
      <t>ヘイセイ</t>
    </rPh>
    <rPh sb="163" eb="165">
      <t>ネンド</t>
    </rPh>
    <rPh sb="168" eb="174">
      <t>ルイジダンタイヘイキン</t>
    </rPh>
    <rPh sb="176" eb="177">
      <t>ヒク</t>
    </rPh>
    <rPh sb="182" eb="184">
      <t>ヘイセイ</t>
    </rPh>
    <rPh sb="186" eb="190">
      <t>ネンドイコウ</t>
    </rPh>
    <rPh sb="190" eb="194">
      <t>ルイジダンタイ</t>
    </rPh>
    <rPh sb="194" eb="196">
      <t>ヘイキン</t>
    </rPh>
    <rPh sb="199" eb="200">
      <t>ヒト</t>
    </rPh>
    <rPh sb="211" eb="213">
      <t>ヒリツ</t>
    </rPh>
    <rPh sb="223" eb="224">
      <t>コ</t>
    </rPh>
    <rPh sb="229" eb="233">
      <t>ウンテンシキン</t>
    </rPh>
    <rPh sb="234" eb="236">
      <t>カクホ</t>
    </rPh>
    <rPh sb="244" eb="250">
      <t>キギョウサイザンダカタイ</t>
    </rPh>
    <rPh sb="250" eb="256">
      <t>キュウスイシュウエキヒリツ</t>
    </rPh>
    <rPh sb="257" eb="261">
      <t>ゼンコクヘイキン</t>
    </rPh>
    <rPh sb="262" eb="268">
      <t>ルイジダンタイヘイキン</t>
    </rPh>
    <rPh sb="270" eb="271">
      <t>ヒク</t>
    </rPh>
    <rPh sb="277" eb="280">
      <t>キギョウサイ</t>
    </rPh>
    <rPh sb="281" eb="282">
      <t>カ</t>
    </rPh>
    <rPh sb="283" eb="284">
      <t>イ</t>
    </rPh>
    <rPh sb="287" eb="291">
      <t>コウシンコウジ</t>
    </rPh>
    <rPh sb="292" eb="293">
      <t>スク</t>
    </rPh>
    <rPh sb="295" eb="296">
      <t>コト</t>
    </rPh>
    <rPh sb="305" eb="306">
      <t>オモ</t>
    </rPh>
    <rPh sb="307" eb="309">
      <t>テモ</t>
    </rPh>
    <rPh sb="311" eb="313">
      <t>ナイブシキン</t>
    </rPh>
    <rPh sb="316" eb="320">
      <t>コウシンコウジ</t>
    </rPh>
    <rPh sb="321" eb="322">
      <t>オコナ</t>
    </rPh>
    <rPh sb="329" eb="331">
      <t>コウジュツ</t>
    </rPh>
    <rPh sb="332" eb="333">
      <t>ヨウ</t>
    </rPh>
    <rPh sb="334" eb="336">
      <t>カンロ</t>
    </rPh>
    <rPh sb="337" eb="340">
      <t>ケイネンカ</t>
    </rPh>
    <rPh sb="341" eb="342">
      <t>スス</t>
    </rPh>
    <rPh sb="350" eb="352">
      <t>ジョウキョウ</t>
    </rPh>
    <rPh sb="358" eb="363">
      <t>リョウキンカイシュウリツ</t>
    </rPh>
    <rPh sb="364" eb="368">
      <t>ゼンコクヘイキン</t>
    </rPh>
    <rPh sb="369" eb="375">
      <t>ルイジダンタイヘイキン</t>
    </rPh>
    <rPh sb="376" eb="378">
      <t>ウワマワ</t>
    </rPh>
    <rPh sb="383" eb="388">
      <t>ジュウリョウリョウキンセイ</t>
    </rPh>
    <rPh sb="389" eb="392">
      <t>テイゾウリツ</t>
    </rPh>
    <rPh sb="393" eb="394">
      <t>タカ</t>
    </rPh>
    <rPh sb="398" eb="403">
      <t>オオグチジュヨウカ</t>
    </rPh>
    <rPh sb="404" eb="408">
      <t>スイリョウワリアイ</t>
    </rPh>
    <rPh sb="409" eb="410">
      <t>タカ</t>
    </rPh>
    <rPh sb="414" eb="418">
      <t>キョウキュウタンカ</t>
    </rPh>
    <rPh sb="419" eb="420">
      <t>オ</t>
    </rPh>
    <rPh sb="421" eb="422">
      <t>ア</t>
    </rPh>
    <rPh sb="426" eb="427">
      <t>コト</t>
    </rPh>
    <rPh sb="428" eb="430">
      <t>ヨウイン</t>
    </rPh>
    <rPh sb="436" eb="440">
      <t>キュウスイゲンカ</t>
    </rPh>
    <rPh sb="441" eb="445">
      <t>ゼンコクヘイキン</t>
    </rPh>
    <rPh sb="446" eb="452">
      <t>ルイジダンタイヘイキン</t>
    </rPh>
    <rPh sb="453" eb="455">
      <t>ウワマワ</t>
    </rPh>
    <rPh sb="463" eb="470">
      <t>スイゲンノ70パーセントガ</t>
    </rPh>
    <rPh sb="470" eb="472">
      <t>ジュスイ</t>
    </rPh>
    <rPh sb="473" eb="474">
      <t>タヨ</t>
    </rPh>
    <rPh sb="478" eb="479">
      <t>コト</t>
    </rPh>
    <rPh sb="480" eb="486">
      <t>ノコリ30パーセントハ</t>
    </rPh>
    <rPh sb="486" eb="489">
      <t>ジコスイ</t>
    </rPh>
    <rPh sb="493" eb="496">
      <t>フカイド</t>
    </rPh>
    <rPh sb="499" eb="501">
      <t>シュスイ</t>
    </rPh>
    <rPh sb="504" eb="506">
      <t>シセツ</t>
    </rPh>
    <rPh sb="507" eb="509">
      <t>イジ</t>
    </rPh>
    <rPh sb="510" eb="512">
      <t>ヒヨウ</t>
    </rPh>
    <rPh sb="516" eb="517">
      <t>コト</t>
    </rPh>
    <rPh sb="518" eb="520">
      <t>ヘイタン</t>
    </rPh>
    <rPh sb="521" eb="523">
      <t>チケイ</t>
    </rPh>
    <rPh sb="526" eb="528">
      <t>ハイスイ</t>
    </rPh>
    <rPh sb="529" eb="530">
      <t>カカ</t>
    </rPh>
    <rPh sb="531" eb="534">
      <t>ドウリョクヒ</t>
    </rPh>
    <rPh sb="535" eb="536">
      <t>タカ</t>
    </rPh>
    <rPh sb="537" eb="539">
      <t>コトトウ</t>
    </rPh>
    <rPh sb="540" eb="543">
      <t>ゼンパンテキ</t>
    </rPh>
    <rPh sb="544" eb="546">
      <t>ヒヨウ</t>
    </rPh>
    <rPh sb="553" eb="554">
      <t>コト</t>
    </rPh>
    <rPh sb="566" eb="571">
      <t>フカシチョウソン</t>
    </rPh>
    <rPh sb="573" eb="575">
      <t>ヒカク</t>
    </rPh>
    <rPh sb="578" eb="579">
      <t>アキ</t>
    </rPh>
    <rPh sb="588" eb="593">
      <t>シセツリヨウリツ</t>
    </rPh>
    <rPh sb="594" eb="598">
      <t>ゼンコクヘイキン</t>
    </rPh>
    <rPh sb="599" eb="605">
      <t>ルイジダンタイヘイキン</t>
    </rPh>
    <rPh sb="606" eb="608">
      <t>シタマワ</t>
    </rPh>
    <rPh sb="616" eb="620">
      <t>ハイスイノウリョク</t>
    </rPh>
    <rPh sb="621" eb="625">
      <t>カクチョウジギョウ</t>
    </rPh>
    <rPh sb="626" eb="627">
      <t>オコナ</t>
    </rPh>
    <rPh sb="631" eb="633">
      <t>ジダイ</t>
    </rPh>
    <rPh sb="634" eb="636">
      <t>セッテイ</t>
    </rPh>
    <rPh sb="647" eb="651">
      <t>ハイスイノウリョク</t>
    </rPh>
    <rPh sb="655" eb="658">
      <t>セッスイトウ</t>
    </rPh>
    <rPh sb="661" eb="664">
      <t>ジュヨウカ</t>
    </rPh>
    <rPh sb="665" eb="669">
      <t>シヨウスイリョウ</t>
    </rPh>
    <rPh sb="670" eb="672">
      <t>ゲンショウ</t>
    </rPh>
    <rPh sb="678" eb="679">
      <t>コト</t>
    </rPh>
    <rPh sb="680" eb="682">
      <t>キイン</t>
    </rPh>
    <rPh sb="687" eb="690">
      <t>ユウシュウリツ</t>
    </rPh>
    <rPh sb="691" eb="695">
      <t>ゼンコクヘイキン</t>
    </rPh>
    <rPh sb="696" eb="702">
      <t>ルイジダンタイヘイキン</t>
    </rPh>
    <rPh sb="703" eb="705">
      <t>ウワマワ</t>
    </rPh>
    <rPh sb="713" eb="716">
      <t>ロウスイトウ</t>
    </rPh>
    <rPh sb="717" eb="721">
      <t>ムコウスイリョウ</t>
    </rPh>
    <rPh sb="722" eb="724">
      <t>ワリアイ</t>
    </rPh>
    <rPh sb="725" eb="726">
      <t>スク</t>
    </rPh>
    <rPh sb="728" eb="729">
      <t>コト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</si>
</sst>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0.73</c:v>
                </c:pt>
                <c:pt idx="1">
                  <c:v>0.72</c:v>
                </c:pt>
                <c:pt idx="2">
                  <c:v>0.93</c:v>
                </c:pt>
                <c:pt idx="3">
                  <c:v>0.67</c:v>
                </c:pt>
                <c:pt idx="4">
                  <c:v>0.02</c:v>
                </c:pt>
              </c:numCache>
            </c:numRef>
          </c:val>
        </c:ser>
        <c:dLbls>
          <c:showLegendKey val="0"/>
          <c:showVal val="0"/>
          <c:showCatName val="0"/>
          <c:showSerName val="0"/>
          <c:showPercent val="0"/>
          <c:showBubbleSize val="0"/>
        </c:dLbls>
        <c:gapWidth val="150"/>
        <c:axId val="116776992"/>
        <c:axId val="11677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16776992"/>
        <c:axId val="116777384"/>
      </c:lineChart>
      <c:dateAx>
        <c:axId val="116776992"/>
        <c:scaling>
          <c:orientation val="minMax"/>
        </c:scaling>
        <c:delete val="1"/>
        <c:axPos val="b"/>
        <c:numFmt formatCode="ge" sourceLinked="1"/>
        <c:majorTickMark val="none"/>
        <c:minorTickMark val="none"/>
        <c:tickLblPos val="none"/>
        <c:crossAx val="116777384"/>
        <c:crosses val="autoZero"/>
        <c:auto val="1"/>
        <c:lblOffset val="100"/>
        <c:baseTimeUnit val="years"/>
      </c:dateAx>
      <c:valAx>
        <c:axId val="11677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95" r="0.70000000000000095" t="0.75000000000001299"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51.52</c:v>
                </c:pt>
                <c:pt idx="1">
                  <c:v>50.97</c:v>
                </c:pt>
                <c:pt idx="2">
                  <c:v>51.14</c:v>
                </c:pt>
                <c:pt idx="3">
                  <c:v>49.96</c:v>
                </c:pt>
                <c:pt idx="4">
                  <c:v>48.71</c:v>
                </c:pt>
              </c:numCache>
            </c:numRef>
          </c:val>
        </c:ser>
        <c:dLbls>
          <c:showLegendKey val="0"/>
          <c:showVal val="0"/>
          <c:showCatName val="0"/>
          <c:showSerName val="0"/>
          <c:showPercent val="0"/>
          <c:showBubbleSize val="0"/>
        </c:dLbls>
        <c:gapWidth val="150"/>
        <c:axId val="323973976"/>
        <c:axId val="3239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23973976"/>
        <c:axId val="323974368"/>
      </c:lineChart>
      <c:dateAx>
        <c:axId val="323973976"/>
        <c:scaling>
          <c:orientation val="minMax"/>
        </c:scaling>
        <c:delete val="1"/>
        <c:axPos val="b"/>
        <c:numFmt formatCode="ge" sourceLinked="1"/>
        <c:majorTickMark val="none"/>
        <c:minorTickMark val="none"/>
        <c:tickLblPos val="none"/>
        <c:crossAx val="323974368"/>
        <c:crosses val="autoZero"/>
        <c:auto val="1"/>
        <c:lblOffset val="100"/>
        <c:baseTimeUnit val="years"/>
      </c:dateAx>
      <c:valAx>
        <c:axId val="3239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7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95" r="0.70000000000000095" t="0.75000000000001199"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94.06</c:v>
                </c:pt>
                <c:pt idx="1">
                  <c:v>93.72</c:v>
                </c:pt>
                <c:pt idx="2">
                  <c:v>92.11</c:v>
                </c:pt>
                <c:pt idx="3">
                  <c:v>92.69</c:v>
                </c:pt>
                <c:pt idx="4">
                  <c:v>94.29</c:v>
                </c:pt>
              </c:numCache>
            </c:numRef>
          </c:val>
        </c:ser>
        <c:dLbls>
          <c:showLegendKey val="0"/>
          <c:showVal val="0"/>
          <c:showCatName val="0"/>
          <c:showSerName val="0"/>
          <c:showPercent val="0"/>
          <c:showBubbleSize val="0"/>
        </c:dLbls>
        <c:gapWidth val="150"/>
        <c:axId val="323968488"/>
        <c:axId val="32396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23968488"/>
        <c:axId val="323968880"/>
      </c:lineChart>
      <c:dateAx>
        <c:axId val="323968488"/>
        <c:scaling>
          <c:orientation val="minMax"/>
        </c:scaling>
        <c:delete val="1"/>
        <c:axPos val="b"/>
        <c:numFmt formatCode="ge" sourceLinked="1"/>
        <c:majorTickMark val="none"/>
        <c:minorTickMark val="none"/>
        <c:tickLblPos val="none"/>
        <c:crossAx val="323968880"/>
        <c:crosses val="autoZero"/>
        <c:auto val="1"/>
        <c:lblOffset val="100"/>
        <c:baseTimeUnit val="years"/>
      </c:dateAx>
      <c:valAx>
        <c:axId val="32396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6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95" r="0.70000000000000095" t="0.75000000000001199"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462724829893700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117.67</c:v>
                </c:pt>
                <c:pt idx="1">
                  <c:v>115.09</c:v>
                </c:pt>
                <c:pt idx="2">
                  <c:v>117.86</c:v>
                </c:pt>
                <c:pt idx="3">
                  <c:v>114.12</c:v>
                </c:pt>
                <c:pt idx="4">
                  <c:v>116.27</c:v>
                </c:pt>
              </c:numCache>
            </c:numRef>
          </c:val>
        </c:ser>
        <c:dLbls>
          <c:showLegendKey val="0"/>
          <c:showVal val="0"/>
          <c:showCatName val="0"/>
          <c:showSerName val="0"/>
          <c:showPercent val="0"/>
          <c:showBubbleSize val="0"/>
        </c:dLbls>
        <c:gapWidth val="150"/>
        <c:axId val="116778560"/>
        <c:axId val="11677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16778560"/>
        <c:axId val="116779736"/>
      </c:lineChart>
      <c:dateAx>
        <c:axId val="116778560"/>
        <c:scaling>
          <c:orientation val="minMax"/>
        </c:scaling>
        <c:delete val="1"/>
        <c:axPos val="b"/>
        <c:numFmt formatCode="ge" sourceLinked="1"/>
        <c:majorTickMark val="none"/>
        <c:minorTickMark val="none"/>
        <c:tickLblPos val="none"/>
        <c:crossAx val="116779736"/>
        <c:crosses val="autoZero"/>
        <c:auto val="1"/>
        <c:lblOffset val="100"/>
        <c:baseTimeUnit val="years"/>
      </c:dateAx>
      <c:valAx>
        <c:axId val="116779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7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95" r="0.70000000000000095" t="0.75000000000001199"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55.65</c:v>
                </c:pt>
                <c:pt idx="1">
                  <c:v>55.46</c:v>
                </c:pt>
                <c:pt idx="2">
                  <c:v>56.51</c:v>
                </c:pt>
                <c:pt idx="3">
                  <c:v>56.37</c:v>
                </c:pt>
                <c:pt idx="4">
                  <c:v>56.92</c:v>
                </c:pt>
              </c:numCache>
            </c:numRef>
          </c:val>
        </c:ser>
        <c:dLbls>
          <c:showLegendKey val="0"/>
          <c:showVal val="0"/>
          <c:showCatName val="0"/>
          <c:showSerName val="0"/>
          <c:showPercent val="0"/>
          <c:showBubbleSize val="0"/>
        </c:dLbls>
        <c:gapWidth val="150"/>
        <c:axId val="323392904"/>
        <c:axId val="32339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23392904"/>
        <c:axId val="323393296"/>
      </c:lineChart>
      <c:dateAx>
        <c:axId val="323392904"/>
        <c:scaling>
          <c:orientation val="minMax"/>
        </c:scaling>
        <c:delete val="1"/>
        <c:axPos val="b"/>
        <c:numFmt formatCode="ge" sourceLinked="1"/>
        <c:majorTickMark val="none"/>
        <c:minorTickMark val="none"/>
        <c:tickLblPos val="none"/>
        <c:crossAx val="323393296"/>
        <c:crosses val="autoZero"/>
        <c:auto val="1"/>
        <c:lblOffset val="100"/>
        <c:baseTimeUnit val="years"/>
      </c:dateAx>
      <c:valAx>
        <c:axId val="32339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9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95" r="0.70000000000000095" t="0.75000000000001199"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20.260000000000002</c:v>
                </c:pt>
                <c:pt idx="1">
                  <c:v>23.61</c:v>
                </c:pt>
                <c:pt idx="2">
                  <c:v>31.38</c:v>
                </c:pt>
                <c:pt idx="3">
                  <c:v>34.119999999999997</c:v>
                </c:pt>
                <c:pt idx="4">
                  <c:v>36.06</c:v>
                </c:pt>
              </c:numCache>
            </c:numRef>
          </c:val>
        </c:ser>
        <c:dLbls>
          <c:showLegendKey val="0"/>
          <c:showVal val="0"/>
          <c:showCatName val="0"/>
          <c:showSerName val="0"/>
          <c:showPercent val="0"/>
          <c:showBubbleSize val="0"/>
        </c:dLbls>
        <c:gapWidth val="150"/>
        <c:axId val="323397608"/>
        <c:axId val="32339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23397608"/>
        <c:axId val="323396432"/>
      </c:lineChart>
      <c:dateAx>
        <c:axId val="323397608"/>
        <c:scaling>
          <c:orientation val="minMax"/>
        </c:scaling>
        <c:delete val="1"/>
        <c:axPos val="b"/>
        <c:numFmt formatCode="ge" sourceLinked="1"/>
        <c:majorTickMark val="none"/>
        <c:minorTickMark val="none"/>
        <c:tickLblPos val="none"/>
        <c:crossAx val="323396432"/>
        <c:crosses val="autoZero"/>
        <c:auto val="1"/>
        <c:lblOffset val="100"/>
        <c:baseTimeUnit val="years"/>
      </c:dateAx>
      <c:valAx>
        <c:axId val="32339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9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95" r="0.70000000000000095" t="0.75000000000001299"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390552"/>
        <c:axId val="3233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23390552"/>
        <c:axId val="323390944"/>
      </c:lineChart>
      <c:dateAx>
        <c:axId val="323390552"/>
        <c:scaling>
          <c:orientation val="minMax"/>
        </c:scaling>
        <c:delete val="1"/>
        <c:axPos val="b"/>
        <c:numFmt formatCode="ge" sourceLinked="1"/>
        <c:majorTickMark val="none"/>
        <c:minorTickMark val="none"/>
        <c:tickLblPos val="none"/>
        <c:crossAx val="323390944"/>
        <c:crosses val="autoZero"/>
        <c:auto val="1"/>
        <c:lblOffset val="100"/>
        <c:baseTimeUnit val="years"/>
      </c:dateAx>
      <c:valAx>
        <c:axId val="32339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39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95" r="0.70000000000000095" t="0.75000000000001199"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502.99</c:v>
                </c:pt>
                <c:pt idx="1">
                  <c:v>471.23</c:v>
                </c:pt>
                <c:pt idx="2">
                  <c:v>533.03</c:v>
                </c:pt>
                <c:pt idx="3">
                  <c:v>329.16</c:v>
                </c:pt>
                <c:pt idx="4">
                  <c:v>373.69</c:v>
                </c:pt>
              </c:numCache>
            </c:numRef>
          </c:val>
        </c:ser>
        <c:dLbls>
          <c:showLegendKey val="0"/>
          <c:showVal val="0"/>
          <c:showCatName val="0"/>
          <c:showSerName val="0"/>
          <c:showPercent val="0"/>
          <c:showBubbleSize val="0"/>
        </c:dLbls>
        <c:gapWidth val="150"/>
        <c:axId val="323391728"/>
        <c:axId val="323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323391728"/>
        <c:axId val="323392512"/>
      </c:lineChart>
      <c:dateAx>
        <c:axId val="323391728"/>
        <c:scaling>
          <c:orientation val="minMax"/>
        </c:scaling>
        <c:delete val="1"/>
        <c:axPos val="b"/>
        <c:numFmt formatCode="ge" sourceLinked="1"/>
        <c:majorTickMark val="none"/>
        <c:minorTickMark val="none"/>
        <c:tickLblPos val="none"/>
        <c:crossAx val="323392512"/>
        <c:crosses val="autoZero"/>
        <c:auto val="1"/>
        <c:lblOffset val="100"/>
        <c:baseTimeUnit val="years"/>
      </c:dateAx>
      <c:valAx>
        <c:axId val="32339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39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95" r="0.70000000000000095" t="0.75000000000001199"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183.49</c:v>
                </c:pt>
                <c:pt idx="1">
                  <c:v>172.43</c:v>
                </c:pt>
                <c:pt idx="2">
                  <c:v>161.94999999999999</c:v>
                </c:pt>
                <c:pt idx="3">
                  <c:v>154.41</c:v>
                </c:pt>
                <c:pt idx="4">
                  <c:v>151.99</c:v>
                </c:pt>
              </c:numCache>
            </c:numRef>
          </c:val>
        </c:ser>
        <c:dLbls>
          <c:showLegendKey val="0"/>
          <c:showVal val="0"/>
          <c:showCatName val="0"/>
          <c:showSerName val="0"/>
          <c:showPercent val="0"/>
          <c:showBubbleSize val="0"/>
        </c:dLbls>
        <c:gapWidth val="150"/>
        <c:axId val="323394472"/>
        <c:axId val="32339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23394472"/>
        <c:axId val="323394864"/>
      </c:lineChart>
      <c:dateAx>
        <c:axId val="323394472"/>
        <c:scaling>
          <c:orientation val="minMax"/>
        </c:scaling>
        <c:delete val="1"/>
        <c:axPos val="b"/>
        <c:numFmt formatCode="ge" sourceLinked="1"/>
        <c:majorTickMark val="none"/>
        <c:minorTickMark val="none"/>
        <c:tickLblPos val="none"/>
        <c:crossAx val="323394864"/>
        <c:crosses val="autoZero"/>
        <c:auto val="1"/>
        <c:lblOffset val="100"/>
        <c:baseTimeUnit val="years"/>
      </c:dateAx>
      <c:valAx>
        <c:axId val="32339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39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95" r="0.70000000000000095" t="0.75000000000001199"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110.32</c:v>
                </c:pt>
                <c:pt idx="1">
                  <c:v>106.26</c:v>
                </c:pt>
                <c:pt idx="2">
                  <c:v>108.16</c:v>
                </c:pt>
                <c:pt idx="3">
                  <c:v>108.94</c:v>
                </c:pt>
                <c:pt idx="4">
                  <c:v>109.9</c:v>
                </c:pt>
              </c:numCache>
            </c:numRef>
          </c:val>
        </c:ser>
        <c:dLbls>
          <c:showLegendKey val="0"/>
          <c:showVal val="0"/>
          <c:showCatName val="0"/>
          <c:showSerName val="0"/>
          <c:showPercent val="0"/>
          <c:showBubbleSize val="0"/>
        </c:dLbls>
        <c:gapWidth val="150"/>
        <c:axId val="323972408"/>
        <c:axId val="32396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23972408"/>
        <c:axId val="323966920"/>
      </c:lineChart>
      <c:dateAx>
        <c:axId val="323972408"/>
        <c:scaling>
          <c:orientation val="minMax"/>
        </c:scaling>
        <c:delete val="1"/>
        <c:axPos val="b"/>
        <c:numFmt formatCode="ge" sourceLinked="1"/>
        <c:majorTickMark val="none"/>
        <c:minorTickMark val="none"/>
        <c:tickLblPos val="none"/>
        <c:crossAx val="323966920"/>
        <c:crosses val="autoZero"/>
        <c:auto val="1"/>
        <c:lblOffset val="100"/>
        <c:baseTimeUnit val="years"/>
      </c:dateAx>
      <c:valAx>
        <c:axId val="32396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95" r="0.70000000000000095" t="0.75000000000001199"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175.31</c:v>
                </c:pt>
                <c:pt idx="1">
                  <c:v>184.82</c:v>
                </c:pt>
                <c:pt idx="2">
                  <c:v>182.46</c:v>
                </c:pt>
                <c:pt idx="3">
                  <c:v>179.2</c:v>
                </c:pt>
                <c:pt idx="4">
                  <c:v>178.25</c:v>
                </c:pt>
              </c:numCache>
            </c:numRef>
          </c:val>
        </c:ser>
        <c:dLbls>
          <c:showLegendKey val="0"/>
          <c:showVal val="0"/>
          <c:showCatName val="0"/>
          <c:showSerName val="0"/>
          <c:showPercent val="0"/>
          <c:showBubbleSize val="0"/>
        </c:dLbls>
        <c:gapWidth val="150"/>
        <c:axId val="323971232"/>
        <c:axId val="32397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23971232"/>
        <c:axId val="323973192"/>
      </c:lineChart>
      <c:dateAx>
        <c:axId val="323971232"/>
        <c:scaling>
          <c:orientation val="minMax"/>
        </c:scaling>
        <c:delete val="1"/>
        <c:axPos val="b"/>
        <c:numFmt formatCode="ge" sourceLinked="1"/>
        <c:majorTickMark val="none"/>
        <c:minorTickMark val="none"/>
        <c:tickLblPos val="none"/>
        <c:crossAx val="323973192"/>
        <c:crosses val="autoZero"/>
        <c:auto val="1"/>
        <c:lblOffset val="100"/>
        <c:baseTimeUnit val="years"/>
      </c:dateAx>
      <c:valAx>
        <c:axId val="32397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95" r="0.70000000000000095" t="0.75000000000001199"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workbookViewId="0">
      <selection activeCell="B2" sqref="B2:BZ4"/>
    </sheetView>
  </sheetViews>
  <sheetFormatPr defaultColWidth="2.625" defaultRowHeight="13.5"/>
  <cols>
    <col min="1" max="1" width="2.625" customWidth="1"/>
    <col min="2" max="62" width="3.62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大阪府　摂津市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85477</v>
      </c>
      <c r="AJ8" s="56"/>
      <c r="AK8" s="56"/>
      <c r="AL8" s="56"/>
      <c r="AM8" s="56"/>
      <c r="AN8" s="56"/>
      <c r="AO8" s="56"/>
      <c r="AP8" s="57"/>
      <c r="AQ8" s="47">
        <f>データ!R6</f>
        <v>14.87</v>
      </c>
      <c r="AR8" s="47"/>
      <c r="AS8" s="47"/>
      <c r="AT8" s="47"/>
      <c r="AU8" s="47"/>
      <c r="AV8" s="47"/>
      <c r="AW8" s="47"/>
      <c r="AX8" s="47"/>
      <c r="AY8" s="47">
        <f>データ!S6</f>
        <v>5748.29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69.91</v>
      </c>
      <c r="K10" s="47"/>
      <c r="L10" s="47"/>
      <c r="M10" s="47"/>
      <c r="N10" s="47"/>
      <c r="O10" s="47"/>
      <c r="P10" s="47"/>
      <c r="Q10" s="47"/>
      <c r="R10" s="47">
        <f>データ!O6</f>
        <v>100</v>
      </c>
      <c r="S10" s="47"/>
      <c r="T10" s="47"/>
      <c r="U10" s="47"/>
      <c r="V10" s="47"/>
      <c r="W10" s="47"/>
      <c r="X10" s="47"/>
      <c r="Y10" s="47"/>
      <c r="Z10" s="78">
        <f>データ!P6</f>
        <v>2728</v>
      </c>
      <c r="AA10" s="78"/>
      <c r="AB10" s="78"/>
      <c r="AC10" s="78"/>
      <c r="AD10" s="78"/>
      <c r="AE10" s="78"/>
      <c r="AF10" s="78"/>
      <c r="AG10" s="78"/>
      <c r="AH10" s="2"/>
      <c r="AI10" s="78">
        <f>データ!T6</f>
        <v>85459</v>
      </c>
      <c r="AJ10" s="78"/>
      <c r="AK10" s="78"/>
      <c r="AL10" s="78"/>
      <c r="AM10" s="78"/>
      <c r="AN10" s="78"/>
      <c r="AO10" s="78"/>
      <c r="AP10" s="78"/>
      <c r="AQ10" s="47">
        <f>データ!U6</f>
        <v>14.87</v>
      </c>
      <c r="AR10" s="47"/>
      <c r="AS10" s="47"/>
      <c r="AT10" s="47"/>
      <c r="AU10" s="47"/>
      <c r="AV10" s="47"/>
      <c r="AW10" s="47"/>
      <c r="AX10" s="47"/>
      <c r="AY10" s="47">
        <f>データ!V6</f>
        <v>5747.07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ColWidth="8.875"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272248</v>
      </c>
      <c r="D6" s="31">
        <f t="shared" si="3"/>
        <v>46</v>
      </c>
      <c r="E6" s="31">
        <f t="shared" si="3"/>
        <v>1</v>
      </c>
      <c r="F6" s="31">
        <f t="shared" si="3"/>
        <v>0</v>
      </c>
      <c r="G6" s="31">
        <f t="shared" si="3"/>
        <v>1</v>
      </c>
      <c r="H6" s="31" t="str">
        <f t="shared" si="3"/>
        <v>大阪府　摂津市</v>
      </c>
      <c r="I6" s="31" t="str">
        <f t="shared" si="3"/>
        <v>法適用</v>
      </c>
      <c r="J6" s="31" t="str">
        <f t="shared" si="3"/>
        <v>水道事業</v>
      </c>
      <c r="K6" s="31" t="str">
        <f t="shared" si="3"/>
        <v>末端給水事業</v>
      </c>
      <c r="L6" s="31" t="str">
        <f t="shared" si="3"/>
        <v>A4</v>
      </c>
      <c r="M6" s="32" t="str">
        <f t="shared" si="3"/>
        <v>-</v>
      </c>
      <c r="N6" s="32">
        <f t="shared" si="3"/>
        <v>69.91</v>
      </c>
      <c r="O6" s="32">
        <f t="shared" si="3"/>
        <v>100</v>
      </c>
      <c r="P6" s="32">
        <f t="shared" si="3"/>
        <v>2728</v>
      </c>
      <c r="Q6" s="32">
        <f t="shared" si="3"/>
        <v>85477</v>
      </c>
      <c r="R6" s="32">
        <f t="shared" si="3"/>
        <v>14.87</v>
      </c>
      <c r="S6" s="32">
        <f t="shared" si="3"/>
        <v>5748.29</v>
      </c>
      <c r="T6" s="32">
        <f t="shared" si="3"/>
        <v>85459</v>
      </c>
      <c r="U6" s="32">
        <f t="shared" si="3"/>
        <v>14.87</v>
      </c>
      <c r="V6" s="32">
        <f t="shared" si="3"/>
        <v>5747.07</v>
      </c>
      <c r="W6" s="33">
        <f>IF(W7="",NA(),W7)</f>
        <v>117.67</v>
      </c>
      <c r="X6" s="33">
        <f t="shared" ref="X6:AF6" si="4">IF(X7="",NA(),X7)</f>
        <v>115.09</v>
      </c>
      <c r="Y6" s="33">
        <f t="shared" si="4"/>
        <v>117.86</v>
      </c>
      <c r="Z6" s="33">
        <f t="shared" si="4"/>
        <v>114.12</v>
      </c>
      <c r="AA6" s="33">
        <f t="shared" si="4"/>
        <v>116.27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502.99</v>
      </c>
      <c r="AT6" s="33">
        <f t="shared" ref="AT6:BB6" si="6">IF(AT7="",NA(),AT7)</f>
        <v>471.23</v>
      </c>
      <c r="AU6" s="33">
        <f t="shared" si="6"/>
        <v>533.03</v>
      </c>
      <c r="AV6" s="33">
        <f t="shared" si="6"/>
        <v>329.16</v>
      </c>
      <c r="AW6" s="33">
        <f t="shared" si="6"/>
        <v>373.69</v>
      </c>
      <c r="AX6" s="33">
        <f t="shared" si="6"/>
        <v>695.41</v>
      </c>
      <c r="AY6" s="33">
        <f t="shared" si="6"/>
        <v>701</v>
      </c>
      <c r="AZ6" s="33">
        <f t="shared" si="6"/>
        <v>739.59</v>
      </c>
      <c r="BA6" s="33">
        <f t="shared" si="6"/>
        <v>335.95</v>
      </c>
      <c r="BB6" s="33">
        <f t="shared" si="6"/>
        <v>346.59</v>
      </c>
      <c r="BC6" s="32" t="str">
        <f>IF(BC7="","",IF(BC7="-","【-】","【"&amp;SUBSTITUTE(TEXT(BC7,"#,##0.00"),"-","△")&amp;"】"))</f>
        <v>【262.74】</v>
      </c>
      <c r="BD6" s="33">
        <f>IF(BD7="",NA(),BD7)</f>
        <v>183.49</v>
      </c>
      <c r="BE6" s="33">
        <f t="shared" ref="BE6:BM6" si="7">IF(BE7="",NA(),BE7)</f>
        <v>172.43</v>
      </c>
      <c r="BF6" s="33">
        <f t="shared" si="7"/>
        <v>161.94999999999999</v>
      </c>
      <c r="BG6" s="33">
        <f t="shared" si="7"/>
        <v>154.41</v>
      </c>
      <c r="BH6" s="33">
        <f t="shared" si="7"/>
        <v>151.99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110.32</v>
      </c>
      <c r="BP6" s="33">
        <f t="shared" ref="BP6:BX6" si="8">IF(BP7="",NA(),BP7)</f>
        <v>106.26</v>
      </c>
      <c r="BQ6" s="33">
        <f t="shared" si="8"/>
        <v>108.16</v>
      </c>
      <c r="BR6" s="33">
        <f t="shared" si="8"/>
        <v>108.94</v>
      </c>
      <c r="BS6" s="33">
        <f t="shared" si="8"/>
        <v>109.9</v>
      </c>
      <c r="BT6" s="33">
        <f t="shared" si="8"/>
        <v>99.61</v>
      </c>
      <c r="BU6" s="33">
        <f t="shared" si="8"/>
        <v>100.27</v>
      </c>
      <c r="BV6" s="33">
        <f t="shared" si="8"/>
        <v>99.46</v>
      </c>
      <c r="BW6" s="33">
        <f t="shared" si="8"/>
        <v>105.21</v>
      </c>
      <c r="BX6" s="33">
        <f t="shared" si="8"/>
        <v>105.71</v>
      </c>
      <c r="BY6" s="32" t="str">
        <f>IF(BY7="","",IF(BY7="-","【-】","【"&amp;SUBSTITUTE(TEXT(BY7,"#,##0.00"),"-","△")&amp;"】"))</f>
        <v>【104.99】</v>
      </c>
      <c r="BZ6" s="33">
        <f>IF(BZ7="",NA(),BZ7)</f>
        <v>175.31</v>
      </c>
      <c r="CA6" s="33">
        <f t="shared" ref="CA6:CI6" si="9">IF(CA7="",NA(),CA7)</f>
        <v>184.82</v>
      </c>
      <c r="CB6" s="33">
        <f t="shared" si="9"/>
        <v>182.46</v>
      </c>
      <c r="CC6" s="33">
        <f t="shared" si="9"/>
        <v>179.2</v>
      </c>
      <c r="CD6" s="33">
        <f t="shared" si="9"/>
        <v>178.25</v>
      </c>
      <c r="CE6" s="33">
        <f t="shared" si="9"/>
        <v>169.59</v>
      </c>
      <c r="CF6" s="33">
        <f t="shared" si="9"/>
        <v>169.62</v>
      </c>
      <c r="CG6" s="33">
        <f t="shared" si="9"/>
        <v>171.78</v>
      </c>
      <c r="CH6" s="33">
        <f t="shared" si="9"/>
        <v>162.59</v>
      </c>
      <c r="CI6" s="33">
        <f t="shared" si="9"/>
        <v>162.15</v>
      </c>
      <c r="CJ6" s="32" t="str">
        <f>IF(CJ7="","",IF(CJ7="-","【-】","【"&amp;SUBSTITUTE(TEXT(CJ7,"#,##0.00"),"-","△")&amp;"】"))</f>
        <v>【163.72】</v>
      </c>
      <c r="CK6" s="33">
        <f>IF(CK7="",NA(),CK7)</f>
        <v>51.52</v>
      </c>
      <c r="CL6" s="33">
        <f t="shared" ref="CL6:CT6" si="10">IF(CL7="",NA(),CL7)</f>
        <v>50.97</v>
      </c>
      <c r="CM6" s="33">
        <f t="shared" si="10"/>
        <v>51.14</v>
      </c>
      <c r="CN6" s="33">
        <f t="shared" si="10"/>
        <v>49.96</v>
      </c>
      <c r="CO6" s="33">
        <f t="shared" si="10"/>
        <v>48.71</v>
      </c>
      <c r="CP6" s="33">
        <f t="shared" si="10"/>
        <v>60.04</v>
      </c>
      <c r="CQ6" s="33">
        <f t="shared" si="10"/>
        <v>59.88</v>
      </c>
      <c r="CR6" s="33">
        <f t="shared" si="10"/>
        <v>59.68</v>
      </c>
      <c r="CS6" s="33">
        <f t="shared" si="10"/>
        <v>59.17</v>
      </c>
      <c r="CT6" s="33">
        <f t="shared" si="10"/>
        <v>59.34</v>
      </c>
      <c r="CU6" s="32" t="str">
        <f>IF(CU7="","",IF(CU7="-","【-】","【"&amp;SUBSTITUTE(TEXT(CU7,"#,##0.00"),"-","△")&amp;"】"))</f>
        <v>【59.76】</v>
      </c>
      <c r="CV6" s="33">
        <f>IF(CV7="",NA(),CV7)</f>
        <v>94.06</v>
      </c>
      <c r="CW6" s="33">
        <f t="shared" ref="CW6:DE6" si="11">IF(CW7="",NA(),CW7)</f>
        <v>93.72</v>
      </c>
      <c r="CX6" s="33">
        <f t="shared" si="11"/>
        <v>92.11</v>
      </c>
      <c r="CY6" s="33">
        <f t="shared" si="11"/>
        <v>92.69</v>
      </c>
      <c r="CZ6" s="33">
        <f t="shared" si="11"/>
        <v>94.29</v>
      </c>
      <c r="DA6" s="33">
        <f t="shared" si="11"/>
        <v>87.33</v>
      </c>
      <c r="DB6" s="33">
        <f t="shared" si="11"/>
        <v>87.65</v>
      </c>
      <c r="DC6" s="33">
        <f t="shared" si="11"/>
        <v>87.63</v>
      </c>
      <c r="DD6" s="33">
        <f t="shared" si="11"/>
        <v>87.6</v>
      </c>
      <c r="DE6" s="33">
        <f t="shared" si="11"/>
        <v>87.74</v>
      </c>
      <c r="DF6" s="32" t="str">
        <f>IF(DF7="","",IF(DF7="-","【-】","【"&amp;SUBSTITUTE(TEXT(DF7,"#,##0.00"),"-","△")&amp;"】"))</f>
        <v>【89.95】</v>
      </c>
      <c r="DG6" s="33">
        <f>IF(DG7="",NA(),DG7)</f>
        <v>55.65</v>
      </c>
      <c r="DH6" s="33">
        <f t="shared" ref="DH6:DP6" si="12">IF(DH7="",NA(),DH7)</f>
        <v>55.46</v>
      </c>
      <c r="DI6" s="33">
        <f t="shared" si="12"/>
        <v>56.51</v>
      </c>
      <c r="DJ6" s="33">
        <f t="shared" si="12"/>
        <v>56.37</v>
      </c>
      <c r="DK6" s="33">
        <f t="shared" si="12"/>
        <v>56.92</v>
      </c>
      <c r="DL6" s="33">
        <f t="shared" si="12"/>
        <v>37.71</v>
      </c>
      <c r="DM6" s="33">
        <f t="shared" si="12"/>
        <v>38.69</v>
      </c>
      <c r="DN6" s="33">
        <f t="shared" si="12"/>
        <v>39.65</v>
      </c>
      <c r="DO6" s="33">
        <f t="shared" si="12"/>
        <v>45.25</v>
      </c>
      <c r="DP6" s="33">
        <f t="shared" si="12"/>
        <v>46.27</v>
      </c>
      <c r="DQ6" s="32" t="str">
        <f>IF(DQ7="","",IF(DQ7="-","【-】","【"&amp;SUBSTITUTE(TEXT(DQ7,"#,##0.00"),"-","△")&amp;"】"))</f>
        <v>【47.18】</v>
      </c>
      <c r="DR6" s="33">
        <f>IF(DR7="",NA(),DR7)</f>
        <v>20.260000000000002</v>
      </c>
      <c r="DS6" s="33">
        <f t="shared" ref="DS6:EA6" si="13">IF(DS7="",NA(),DS7)</f>
        <v>23.61</v>
      </c>
      <c r="DT6" s="33">
        <f t="shared" si="13"/>
        <v>31.38</v>
      </c>
      <c r="DU6" s="33">
        <f t="shared" si="13"/>
        <v>34.119999999999997</v>
      </c>
      <c r="DV6" s="33">
        <f t="shared" si="13"/>
        <v>36.06</v>
      </c>
      <c r="DW6" s="33">
        <f t="shared" si="13"/>
        <v>7.67</v>
      </c>
      <c r="DX6" s="33">
        <f t="shared" si="13"/>
        <v>8.4</v>
      </c>
      <c r="DY6" s="33">
        <f t="shared" si="13"/>
        <v>9.7100000000000009</v>
      </c>
      <c r="DZ6" s="33">
        <f t="shared" si="13"/>
        <v>10.71</v>
      </c>
      <c r="EA6" s="33">
        <f t="shared" si="13"/>
        <v>10.93</v>
      </c>
      <c r="EB6" s="32" t="str">
        <f>IF(EB7="","",IF(EB7="-","【-】","【"&amp;SUBSTITUTE(TEXT(EB7,"#,##0.00"),"-","△")&amp;"】"))</f>
        <v>【13.18】</v>
      </c>
      <c r="EC6" s="33">
        <f>IF(EC7="",NA(),EC7)</f>
        <v>0.73</v>
      </c>
      <c r="ED6" s="33">
        <f t="shared" ref="ED6:EL6" si="14">IF(ED7="",NA(),ED7)</f>
        <v>0.72</v>
      </c>
      <c r="EE6" s="33">
        <f t="shared" si="14"/>
        <v>0.93</v>
      </c>
      <c r="EF6" s="33">
        <f t="shared" si="14"/>
        <v>0.67</v>
      </c>
      <c r="EG6" s="33">
        <f t="shared" si="14"/>
        <v>0.02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272248</v>
      </c>
      <c r="D7" s="35">
        <v>46</v>
      </c>
      <c r="E7" s="35">
        <v>1</v>
      </c>
      <c r="F7" s="35">
        <v>0</v>
      </c>
      <c r="G7" s="35">
        <v>1</v>
      </c>
      <c r="H7" s="35" t="s">
        <v>93</v>
      </c>
      <c r="I7" s="35" t="s">
        <v>94</v>
      </c>
      <c r="J7" s="35" t="s">
        <v>95</v>
      </c>
      <c r="K7" s="35" t="s">
        <v>96</v>
      </c>
      <c r="L7" s="35" t="s">
        <v>97</v>
      </c>
      <c r="M7" s="36" t="s">
        <v>98</v>
      </c>
      <c r="N7" s="36">
        <v>69.91</v>
      </c>
      <c r="O7" s="36">
        <v>100</v>
      </c>
      <c r="P7" s="36">
        <v>2728</v>
      </c>
      <c r="Q7" s="36">
        <v>85477</v>
      </c>
      <c r="R7" s="36">
        <v>14.87</v>
      </c>
      <c r="S7" s="36">
        <v>5748.29</v>
      </c>
      <c r="T7" s="36">
        <v>85459</v>
      </c>
      <c r="U7" s="36">
        <v>14.87</v>
      </c>
      <c r="V7" s="36">
        <v>5747.07</v>
      </c>
      <c r="W7" s="36">
        <v>117.67</v>
      </c>
      <c r="X7" s="36">
        <v>115.09</v>
      </c>
      <c r="Y7" s="36">
        <v>117.86</v>
      </c>
      <c r="Z7" s="36">
        <v>114.12</v>
      </c>
      <c r="AA7" s="36">
        <v>116.27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502.99</v>
      </c>
      <c r="AT7" s="36">
        <v>471.23</v>
      </c>
      <c r="AU7" s="36">
        <v>533.03</v>
      </c>
      <c r="AV7" s="36">
        <v>329.16</v>
      </c>
      <c r="AW7" s="36">
        <v>373.69</v>
      </c>
      <c r="AX7" s="36">
        <v>695.41</v>
      </c>
      <c r="AY7" s="36">
        <v>701</v>
      </c>
      <c r="AZ7" s="36">
        <v>739.59</v>
      </c>
      <c r="BA7" s="36">
        <v>335.95</v>
      </c>
      <c r="BB7" s="36">
        <v>346.59</v>
      </c>
      <c r="BC7" s="36">
        <v>262.74</v>
      </c>
      <c r="BD7" s="36">
        <v>183.49</v>
      </c>
      <c r="BE7" s="36">
        <v>172.43</v>
      </c>
      <c r="BF7" s="36">
        <v>161.94999999999999</v>
      </c>
      <c r="BG7" s="36">
        <v>154.41</v>
      </c>
      <c r="BH7" s="36">
        <v>151.99</v>
      </c>
      <c r="BI7" s="36">
        <v>343.45</v>
      </c>
      <c r="BJ7" s="36">
        <v>330.99</v>
      </c>
      <c r="BK7" s="36">
        <v>324.08999999999997</v>
      </c>
      <c r="BL7" s="36">
        <v>319.82</v>
      </c>
      <c r="BM7" s="36">
        <v>312.02999999999997</v>
      </c>
      <c r="BN7" s="36">
        <v>276.38</v>
      </c>
      <c r="BO7" s="36">
        <v>110.32</v>
      </c>
      <c r="BP7" s="36">
        <v>106.26</v>
      </c>
      <c r="BQ7" s="36">
        <v>108.16</v>
      </c>
      <c r="BR7" s="36">
        <v>108.94</v>
      </c>
      <c r="BS7" s="36">
        <v>109.9</v>
      </c>
      <c r="BT7" s="36">
        <v>99.61</v>
      </c>
      <c r="BU7" s="36">
        <v>100.27</v>
      </c>
      <c r="BV7" s="36">
        <v>99.46</v>
      </c>
      <c r="BW7" s="36">
        <v>105.21</v>
      </c>
      <c r="BX7" s="36">
        <v>105.71</v>
      </c>
      <c r="BY7" s="36">
        <v>104.99</v>
      </c>
      <c r="BZ7" s="36">
        <v>175.31</v>
      </c>
      <c r="CA7" s="36">
        <v>184.82</v>
      </c>
      <c r="CB7" s="36">
        <v>182.46</v>
      </c>
      <c r="CC7" s="36">
        <v>179.2</v>
      </c>
      <c r="CD7" s="36">
        <v>178.25</v>
      </c>
      <c r="CE7" s="36">
        <v>169.59</v>
      </c>
      <c r="CF7" s="36">
        <v>169.62</v>
      </c>
      <c r="CG7" s="36">
        <v>171.78</v>
      </c>
      <c r="CH7" s="36">
        <v>162.59</v>
      </c>
      <c r="CI7" s="36">
        <v>162.15</v>
      </c>
      <c r="CJ7" s="36">
        <v>163.72</v>
      </c>
      <c r="CK7" s="36">
        <v>51.52</v>
      </c>
      <c r="CL7" s="36">
        <v>50.97</v>
      </c>
      <c r="CM7" s="36">
        <v>51.14</v>
      </c>
      <c r="CN7" s="36">
        <v>49.96</v>
      </c>
      <c r="CO7" s="36">
        <v>48.71</v>
      </c>
      <c r="CP7" s="36">
        <v>60.04</v>
      </c>
      <c r="CQ7" s="36">
        <v>59.88</v>
      </c>
      <c r="CR7" s="36">
        <v>59.68</v>
      </c>
      <c r="CS7" s="36">
        <v>59.17</v>
      </c>
      <c r="CT7" s="36">
        <v>59.34</v>
      </c>
      <c r="CU7" s="36">
        <v>59.76</v>
      </c>
      <c r="CV7" s="36">
        <v>94.06</v>
      </c>
      <c r="CW7" s="36">
        <v>93.72</v>
      </c>
      <c r="CX7" s="36">
        <v>92.11</v>
      </c>
      <c r="CY7" s="36">
        <v>92.69</v>
      </c>
      <c r="CZ7" s="36">
        <v>94.29</v>
      </c>
      <c r="DA7" s="36">
        <v>87.33</v>
      </c>
      <c r="DB7" s="36">
        <v>87.65</v>
      </c>
      <c r="DC7" s="36">
        <v>87.63</v>
      </c>
      <c r="DD7" s="36">
        <v>87.6</v>
      </c>
      <c r="DE7" s="36">
        <v>87.74</v>
      </c>
      <c r="DF7" s="36">
        <v>89.95</v>
      </c>
      <c r="DG7" s="36">
        <v>55.65</v>
      </c>
      <c r="DH7" s="36">
        <v>55.46</v>
      </c>
      <c r="DI7" s="36">
        <v>56.51</v>
      </c>
      <c r="DJ7" s="36">
        <v>56.37</v>
      </c>
      <c r="DK7" s="36">
        <v>56.92</v>
      </c>
      <c r="DL7" s="36">
        <v>37.71</v>
      </c>
      <c r="DM7" s="36">
        <v>38.69</v>
      </c>
      <c r="DN7" s="36">
        <v>39.65</v>
      </c>
      <c r="DO7" s="36">
        <v>45.25</v>
      </c>
      <c r="DP7" s="36">
        <v>46.27</v>
      </c>
      <c r="DQ7" s="36">
        <v>47.18</v>
      </c>
      <c r="DR7" s="36">
        <v>20.260000000000002</v>
      </c>
      <c r="DS7" s="36">
        <v>23.61</v>
      </c>
      <c r="DT7" s="36">
        <v>31.38</v>
      </c>
      <c r="DU7" s="36">
        <v>34.119999999999997</v>
      </c>
      <c r="DV7" s="36">
        <v>36.06</v>
      </c>
      <c r="DW7" s="36">
        <v>7.67</v>
      </c>
      <c r="DX7" s="36">
        <v>8.4</v>
      </c>
      <c r="DY7" s="36">
        <v>9.7100000000000009</v>
      </c>
      <c r="DZ7" s="36">
        <v>10.71</v>
      </c>
      <c r="EA7" s="36">
        <v>10.93</v>
      </c>
      <c r="EB7" s="36">
        <v>13.18</v>
      </c>
      <c r="EC7" s="36">
        <v>0.73</v>
      </c>
      <c r="ED7" s="36">
        <v>0.72</v>
      </c>
      <c r="EE7" s="36">
        <v>0.93</v>
      </c>
      <c r="EF7" s="36">
        <v>0.67</v>
      </c>
      <c r="EG7" s="36">
        <v>0.02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垣本 和宏</cp:lastModifiedBy>
  <dcterms:created xsi:type="dcterms:W3CDTF">2017-02-01T08:44:47Z</dcterms:created>
  <dcterms:modified xsi:type="dcterms:W3CDTF">2019-03-05T01:20:07Z</dcterms:modified>
</cp:coreProperties>
</file>