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8120" windowHeight="7815" activeTab="2"/>
  </bookViews>
  <sheets>
    <sheet name="記入例" sheetId="1" r:id="rId1"/>
    <sheet name="令和6年エネルギー日記+せっつエコポイントチェックリスト" sheetId="2" r:id="rId2"/>
    <sheet name="エコアクション・エコチャレンジ" sheetId="3" r:id="rId3"/>
  </sheets>
  <definedNames>
    <definedName name="_xlfn.SINGLE" hidden="1">#NAME?</definedName>
    <definedName name="_xlnm.Print_Area" localSheetId="2">'エコアクション・エコチャレンジ'!$A$1:$Q$59</definedName>
    <definedName name="_xlnm.Print_Area" localSheetId="0">'記入例'!$A$1:$K$101</definedName>
    <definedName name="_xlnm.Print_Area" localSheetId="1">'令和6年エネルギー日記+せっつエコポイントチェックリスト'!$A$1:$K$102</definedName>
  </definedNames>
  <calcPr fullCalcOnLoad="1"/>
</workbook>
</file>

<file path=xl/sharedStrings.xml><?xml version="1.0" encoding="utf-8"?>
<sst xmlns="http://schemas.openxmlformats.org/spreadsheetml/2006/main" count="351" uniqueCount="151">
  <si>
    <t>合　　計</t>
  </si>
  <si>
    <t>7月</t>
  </si>
  <si>
    <t>8月</t>
  </si>
  <si>
    <t>9月</t>
  </si>
  <si>
    <t>10月</t>
  </si>
  <si>
    <t>11月</t>
  </si>
  <si>
    <t>12月</t>
  </si>
  <si>
    <t>氏　名</t>
  </si>
  <si>
    <t>例</t>
  </si>
  <si>
    <t>電気使用量      （ｋWｈ）</t>
  </si>
  <si>
    <t>今 年</t>
  </si>
  <si>
    <t>前 年</t>
  </si>
  <si>
    <t>都市ガス</t>
  </si>
  <si>
    <t>プロパンガス</t>
  </si>
  <si>
    <t>今　　年</t>
  </si>
  <si>
    <t>前　　年</t>
  </si>
  <si>
    <t>電気料金（円）</t>
  </si>
  <si>
    <t>ガス料金（円）</t>
  </si>
  <si>
    <t>ガス使用量    （m3）</t>
  </si>
  <si>
    <t>ガス使用量  （m3）</t>
  </si>
  <si>
    <t>CO2排出量(kg-CO2)(概算)</t>
  </si>
  <si>
    <t>CO2削減量(kg-CO2)(概算)</t>
  </si>
  <si>
    <r>
      <rPr>
        <b/>
        <sz val="12"/>
        <rFont val="HG丸ｺﾞｼｯｸM-PRO"/>
        <family val="3"/>
      </rPr>
      <t>電気</t>
    </r>
    <r>
      <rPr>
        <sz val="12"/>
        <rFont val="HG丸ｺﾞｼｯｸM-PRO"/>
        <family val="3"/>
      </rPr>
      <t>　　　</t>
    </r>
    <r>
      <rPr>
        <sz val="9"/>
        <rFont val="HG丸ｺﾞｼｯｸM-PRO"/>
        <family val="3"/>
      </rPr>
      <t>オール電化</t>
    </r>
  </si>
  <si>
    <t>CO2排出係数 2.29</t>
  </si>
  <si>
    <t>CO2排出係数 6</t>
  </si>
  <si>
    <t>住　所</t>
  </si>
  <si>
    <t>電気使用量</t>
  </si>
  <si>
    <t>削減効果</t>
  </si>
  <si>
    <t>ガス使用量</t>
  </si>
  <si>
    <t>せっつエコポイントチェックリスト</t>
  </si>
  <si>
    <t>ｸﾞﾘｰﾝｶｰﾃﾝ</t>
  </si>
  <si>
    <t>ｺﾝﾃｽﾄ応募</t>
  </si>
  <si>
    <t>廃食油回収</t>
  </si>
  <si>
    <t>1回</t>
  </si>
  <si>
    <t>2回</t>
  </si>
  <si>
    <t>ｴｺﾘｰﾀﾞｰ</t>
  </si>
  <si>
    <t>登録</t>
  </si>
  <si>
    <t>活動</t>
  </si>
  <si>
    <t>※取り組んだ項目にチェック願います</t>
  </si>
  <si>
    <t>　せっつエコポイント交付内容の説明は下部です</t>
  </si>
  <si>
    <t>都市ガス</t>
  </si>
  <si>
    <t>プロパン</t>
  </si>
  <si>
    <t>℡：06-6383-1364　072-638-0007</t>
  </si>
  <si>
    <t>　1月末までに環境政策課へ送付ください</t>
  </si>
  <si>
    <t>email：</t>
  </si>
  <si>
    <t>kankyou-seisaku@city.settsu.osaka.jp</t>
  </si>
  <si>
    <t>60歳以上</t>
  </si>
  <si>
    <t>50代</t>
  </si>
  <si>
    <t>40代</t>
  </si>
  <si>
    <t>30代</t>
  </si>
  <si>
    <t>20代</t>
  </si>
  <si>
    <t>10代</t>
  </si>
  <si>
    <t>10歳未満</t>
  </si>
  <si>
    <t>家族構成</t>
  </si>
  <si>
    <t>電話番号</t>
  </si>
  <si>
    <t>摂津市三島1-1-1</t>
  </si>
  <si>
    <t>○○　○○</t>
  </si>
  <si>
    <t>○○ー○○○○ー○○○○</t>
  </si>
  <si>
    <t>　※色付きのセルに入力ください</t>
  </si>
  <si>
    <t>1枚</t>
  </si>
  <si>
    <t>2枚</t>
  </si>
  <si>
    <t>3枚</t>
  </si>
  <si>
    <t>4枚</t>
  </si>
  <si>
    <t>5枚</t>
  </si>
  <si>
    <t>6枚</t>
  </si>
  <si>
    <t>7枚</t>
  </si>
  <si>
    <t>　3月下旬にまとめ結果等を郵送します。</t>
  </si>
  <si>
    <t>　※10ポイントで記念品と交換</t>
  </si>
  <si>
    <t>イベント
講座参加</t>
  </si>
  <si>
    <t>ｴｺﾘｰﾀﾞｰ
登録</t>
  </si>
  <si>
    <t>　ご提出について</t>
  </si>
  <si>
    <t>　（QUOカードを予定）</t>
  </si>
  <si>
    <t>回収ボックスに容器ごと置いてください。</t>
  </si>
  <si>
    <t>問い合わせ</t>
  </si>
  <si>
    <t>※新電力又は新ガス会社とご契約の場合、それぞれの契約会社にご確認ください。</t>
  </si>
  <si>
    <t>摂津市</t>
  </si>
  <si>
    <t>6月</t>
  </si>
  <si>
    <t>7月</t>
  </si>
  <si>
    <t>エネルギー日記参加</t>
  </si>
  <si>
    <t>エネルギー日記提出</t>
  </si>
  <si>
    <t>2年～4年</t>
  </si>
  <si>
    <t>5年～7年</t>
  </si>
  <si>
    <t>8年～10年</t>
  </si>
  <si>
    <t>10年以上</t>
  </si>
  <si>
    <t>　1世帯で40ポイントが上限です</t>
  </si>
  <si>
    <t>1％～3%</t>
  </si>
  <si>
    <t>4％～5%</t>
  </si>
  <si>
    <t>6％～7%</t>
  </si>
  <si>
    <t>8％～9%</t>
  </si>
  <si>
    <t>10%以上</t>
  </si>
  <si>
    <t>1回～2回</t>
  </si>
  <si>
    <t>3回～4回</t>
  </si>
  <si>
    <t>５回以上</t>
  </si>
  <si>
    <t>エコアクション</t>
  </si>
  <si>
    <t>1～３つ</t>
  </si>
  <si>
    <t>4～6つ</t>
  </si>
  <si>
    <t>７つ以上</t>
  </si>
  <si>
    <t>みんなでエコチャレンジ</t>
  </si>
  <si>
    <t>ｺﾝﾃｽﾄ入賞</t>
  </si>
  <si>
    <t>8枚以上</t>
  </si>
  <si>
    <t>3回以上</t>
  </si>
  <si>
    <t>Eライフ
講座参加</t>
  </si>
  <si>
    <t>市民環境</t>
  </si>
  <si>
    <t>フェスティバル</t>
  </si>
  <si>
    <t>環境美化</t>
  </si>
  <si>
    <t>ボランティア登録</t>
  </si>
  <si>
    <t>びかぼ登録</t>
  </si>
  <si>
    <t>みんなで　　　エコチャレンジ</t>
  </si>
  <si>
    <t>①～⑤に会う適応策の絵を見つけて、線を結んでください。（２P）</t>
  </si>
  <si>
    <t>新規の参加登録・継続取組者（2P）</t>
  </si>
  <si>
    <t>環境美化ボランティア登録者（2P）</t>
  </si>
  <si>
    <t>※エコアクション・みんなでエコチャレンジは右のシートを参照ください。</t>
  </si>
  <si>
    <t>取組通算年数</t>
  </si>
  <si>
    <r>
      <t xml:space="preserve">１回～2回（1P）・3回～4回（2P）・5回以上（3P）　
</t>
    </r>
    <r>
      <rPr>
        <sz val="10.5"/>
        <rFont val="HG丸ｺﾞｼｯｸM-PRO"/>
        <family val="3"/>
      </rPr>
      <t>※以下の場所で、ご家庭で使用された廃食油を回収しております。窓口・回収場所にてエコポイント交付券をお求めください。</t>
    </r>
  </si>
  <si>
    <t>グリーンカーテンコンテストへの応募（3P）・入賞（2P）
※結果郵送時にエコポイント交付券を同封します。</t>
  </si>
  <si>
    <t>電気使用量の削減効果（1%～10％以上） ※削減割合に応じ１P  上限5ポイント</t>
  </si>
  <si>
    <t>ガス使用量の削減効果（1%～10％以上） ※削減割合に応じ１P  上限5ポイント</t>
  </si>
  <si>
    <t>6月</t>
  </si>
  <si>
    <t>7月</t>
  </si>
  <si>
    <t>みんなでエコチャレンジ</t>
  </si>
  <si>
    <t>廃食油　　　　　回収</t>
  </si>
  <si>
    <t>　せっつエコポイントを確認し、</t>
  </si>
  <si>
    <t>取組           通算年数</t>
  </si>
  <si>
    <t>2年～4年（2P）・5年～7年（3P）・8年～10年（4P）・10年以上（5P）</t>
  </si>
  <si>
    <t>Eライフ講座参加　1回（2P）2回（3P）3回以上（4P）　　　　　　　　　　　　　　　　　市民環境フェスティバルへの参加（2P）
※内容や開催日は広報や市HPでお知らせします。
※エコポイント交付券を現場でお渡しします。</t>
  </si>
  <si>
    <t>Eライフ講座参加　1回（2P）2回（3P）3回以上（4P）　　　　　　　　　　　　　　   市民環境フェスティバルへの参加（2P）
※内容や開催日は広報や市HPでお知らせします。
※エコポイント交付券を現場でお渡しします。</t>
  </si>
  <si>
    <r>
      <t xml:space="preserve">エコリーダーへの登録（2P）
</t>
    </r>
    <r>
      <rPr>
        <sz val="10.5"/>
        <rFont val="HG丸ｺﾞｼｯｸM-PRO"/>
        <family val="3"/>
      </rPr>
      <t>エコリーダー：1名以上のエネルギー日記参加者に対してエネルギー日記の配布や回収、情報伝達等に協力していただける方。新しくご登録いただける場合、市までご連絡ください。</t>
    </r>
  </si>
  <si>
    <t>エコリーダーが回収したエネルギー日記枚数　※8枚以上は8P</t>
  </si>
  <si>
    <t>電気</t>
  </si>
  <si>
    <t>電気</t>
  </si>
  <si>
    <t>取り組めた項目1～３つ（１P）</t>
  </si>
  <si>
    <t>4～6つ（２P）・7つ以上（３P）</t>
  </si>
  <si>
    <t>公民館では、回収用ポリタンク容器に移し替えてください。</t>
  </si>
  <si>
    <t>市役所新館4階（環境政策課）・別府コミュニティセンターでは、</t>
  </si>
  <si>
    <t>摂津市 生活環境部 環境政策課</t>
  </si>
  <si>
    <t>市役所新館4階（環境政策課）・別府コミュニティセンターでは、</t>
  </si>
  <si>
    <t>12月</t>
  </si>
  <si>
    <t>参加者勧誘</t>
  </si>
  <si>
    <t>6月～12月の電気・ガスの記録シート提出</t>
  </si>
  <si>
    <t>2年～4年（2P）・5年～7年（3P）・8年～9年（4P）・10年以上（5P）</t>
  </si>
  <si>
    <t>電気使用量の削減効果（0.1%～10％以上） ※削減割合に応じ１P  上限5ポイント</t>
  </si>
  <si>
    <t>ガス使用量の削減効果（0.1%～10％以上） ※削減割合に応じ１P  上限5ポイント</t>
  </si>
  <si>
    <t>参加者勧誘</t>
  </si>
  <si>
    <t>ご近所の方やお友達を誘って、その方が提出！（2P)　※新規参加の方に限ります</t>
  </si>
  <si>
    <t>　12月分の電気・ガス使用量の記入後</t>
  </si>
  <si>
    <r>
      <t>令和6年度 　</t>
    </r>
    <r>
      <rPr>
        <b/>
        <sz val="16"/>
        <color indexed="17"/>
        <rFont val="HG丸ｺﾞｼｯｸM-PRO"/>
        <family val="3"/>
      </rPr>
      <t>未来守る！</t>
    </r>
    <r>
      <rPr>
        <b/>
        <sz val="16"/>
        <color indexed="30"/>
        <rFont val="HG丸ｺﾞｼｯｸM-PRO"/>
        <family val="3"/>
      </rPr>
      <t>エネルギー日記</t>
    </r>
  </si>
  <si>
    <r>
      <t>令和6年度 　</t>
    </r>
    <r>
      <rPr>
        <b/>
        <sz val="16"/>
        <color indexed="17"/>
        <rFont val="HG丸ｺﾞｼｯｸM-PRO"/>
        <family val="3"/>
      </rPr>
      <t>未来守る！</t>
    </r>
    <r>
      <rPr>
        <b/>
        <sz val="16"/>
        <color indexed="30"/>
        <rFont val="HG丸ｺﾞｼｯｸM-PRO"/>
        <family val="3"/>
      </rPr>
      <t>エネルギー日記</t>
    </r>
  </si>
  <si>
    <t>12月</t>
  </si>
  <si>
    <t>6月～12月の電気・ガスの記録シート提出（7カ月間記載で5P）</t>
  </si>
  <si>
    <t>ご近所の方やお友達を誘って、その方が提出（新規参加の方に限ります）(２P)</t>
  </si>
  <si>
    <r>
      <t>CO2排出係数 今年</t>
    </r>
    <r>
      <rPr>
        <u val="single"/>
        <sz val="8"/>
        <rFont val="HG丸ｺﾞｼｯｸM-PRO"/>
        <family val="3"/>
      </rPr>
      <t>0.360</t>
    </r>
    <r>
      <rPr>
        <sz val="8"/>
        <rFont val="HG丸ｺﾞｼｯｸM-PRO"/>
        <family val="3"/>
      </rPr>
      <t xml:space="preserve">
　                 昨年</t>
    </r>
    <r>
      <rPr>
        <u val="single"/>
        <sz val="8"/>
        <rFont val="HG丸ｺﾞｼｯｸM-PRO"/>
        <family val="3"/>
      </rPr>
      <t>0.360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</si>
</sst>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;&quot;▲ &quot;#,##0.00"/>
    <numFmt numFmtId="178" formatCode="#,##0_ "/>
    <numFmt numFmtId="179" formatCode="0.0000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2"/>
      <name val="HG丸ｺﾞｼｯｸM-PRO"/>
      <family val="3"/>
    </font>
    <font>
      <u val="single"/>
      <sz val="8"/>
      <name val="HG丸ｺﾞｼｯｸM-PRO"/>
      <family val="3"/>
    </font>
    <font>
      <b/>
      <u val="single"/>
      <sz val="11"/>
      <name val="HG丸ｺﾞｼｯｸM-PRO"/>
      <family val="3"/>
    </font>
    <font>
      <b/>
      <sz val="11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sz val="13"/>
      <name val="HG丸ｺﾞｼｯｸM-PRO"/>
      <family val="3"/>
    </font>
    <font>
      <b/>
      <sz val="16"/>
      <color indexed="17"/>
      <name val="HG丸ｺﾞｼｯｸM-PRO"/>
      <family val="3"/>
    </font>
    <font>
      <b/>
      <sz val="16"/>
      <color indexed="3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9"/>
      <color indexed="63"/>
      <name val="HG丸ｺﾞｼｯｸM-PRO"/>
      <family val="3"/>
    </font>
    <font>
      <sz val="11"/>
      <color indexed="56"/>
      <name val="HG丸ｺﾞｼｯｸM-PRO"/>
      <family val="3"/>
    </font>
    <font>
      <sz val="10"/>
      <color indexed="56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55"/>
      <name val="HG丸ｺﾞｼｯｸM-PRO"/>
      <family val="3"/>
    </font>
    <font>
      <b/>
      <sz val="11"/>
      <color indexed="56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9"/>
      <color rgb="FF333333"/>
      <name val="HG丸ｺﾞｼｯｸM-PRO"/>
      <family val="3"/>
    </font>
    <font>
      <sz val="11"/>
      <color theme="3"/>
      <name val="HG丸ｺﾞｼｯｸM-PRO"/>
      <family val="3"/>
    </font>
    <font>
      <sz val="10"/>
      <color theme="3"/>
      <name val="HG丸ｺﾞｼｯｸM-PRO"/>
      <family val="3"/>
    </font>
    <font>
      <b/>
      <sz val="11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0"/>
      <color theme="5"/>
      <name val="HG丸ｺﾞｼｯｸM-PRO"/>
      <family val="3"/>
    </font>
    <font>
      <sz val="11"/>
      <color theme="0" tint="-0.3499799966812134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7" fillId="6" borderId="10" xfId="49" applyFont="1" applyFill="1" applyBorder="1" applyAlignment="1">
      <alignment horizontal="right" vertical="center"/>
    </xf>
    <xf numFmtId="38" fontId="7" fillId="6" borderId="11" xfId="49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7" fillId="6" borderId="12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7" fillId="6" borderId="15" xfId="49" applyFont="1" applyFill="1" applyBorder="1" applyAlignment="1">
      <alignment horizontal="right" vertical="center"/>
    </xf>
    <xf numFmtId="38" fontId="7" fillId="6" borderId="16" xfId="49" applyFont="1" applyFill="1" applyBorder="1" applyAlignment="1">
      <alignment horizontal="right" vertical="center"/>
    </xf>
    <xf numFmtId="38" fontId="7" fillId="6" borderId="17" xfId="49" applyFont="1" applyFill="1" applyBorder="1" applyAlignment="1">
      <alignment horizontal="right" vertical="center"/>
    </xf>
    <xf numFmtId="38" fontId="7" fillId="6" borderId="18" xfId="49" applyFont="1" applyFill="1" applyBorder="1" applyAlignment="1">
      <alignment horizontal="right" vertical="center"/>
    </xf>
    <xf numFmtId="38" fontId="7" fillId="6" borderId="19" xfId="49" applyFont="1" applyFill="1" applyBorder="1" applyAlignment="1">
      <alignment horizontal="right" vertical="center"/>
    </xf>
    <xf numFmtId="38" fontId="7" fillId="6" borderId="20" xfId="49" applyFont="1" applyFill="1" applyBorder="1" applyAlignment="1">
      <alignment horizontal="right" vertical="center"/>
    </xf>
    <xf numFmtId="40" fontId="7" fillId="0" borderId="14" xfId="49" applyNumberFormat="1" applyFont="1" applyFill="1" applyBorder="1" applyAlignment="1">
      <alignment horizontal="right" vertical="center"/>
    </xf>
    <xf numFmtId="40" fontId="7" fillId="0" borderId="21" xfId="49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38" fontId="7" fillId="6" borderId="23" xfId="49" applyFont="1" applyFill="1" applyBorder="1" applyAlignment="1">
      <alignment horizontal="right" vertical="center"/>
    </xf>
    <xf numFmtId="38" fontId="7" fillId="6" borderId="24" xfId="49" applyFont="1" applyFill="1" applyBorder="1" applyAlignment="1">
      <alignment horizontal="right" vertical="center"/>
    </xf>
    <xf numFmtId="38" fontId="7" fillId="6" borderId="25" xfId="49" applyFont="1" applyFill="1" applyBorder="1" applyAlignment="1">
      <alignment horizontal="right" vertical="center"/>
    </xf>
    <xf numFmtId="38" fontId="7" fillId="6" borderId="26" xfId="49" applyFont="1" applyFill="1" applyBorder="1" applyAlignment="1">
      <alignment horizontal="right" vertical="center"/>
    </xf>
    <xf numFmtId="38" fontId="7" fillId="6" borderId="22" xfId="49" applyFont="1" applyFill="1" applyBorder="1" applyAlignment="1">
      <alignment horizontal="right" vertical="center"/>
    </xf>
    <xf numFmtId="38" fontId="7" fillId="6" borderId="27" xfId="49" applyFont="1" applyFill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76" fontId="69" fillId="0" borderId="0" xfId="0" applyNumberFormat="1" applyFont="1" applyBorder="1" applyAlignment="1">
      <alignment vertical="center"/>
    </xf>
    <xf numFmtId="38" fontId="70" fillId="6" borderId="15" xfId="49" applyFont="1" applyFill="1" applyBorder="1" applyAlignment="1">
      <alignment vertical="center" wrapText="1"/>
    </xf>
    <xf numFmtId="38" fontId="70" fillId="6" borderId="12" xfId="49" applyFont="1" applyFill="1" applyBorder="1" applyAlignment="1">
      <alignment vertical="center" wrapText="1"/>
    </xf>
    <xf numFmtId="38" fontId="70" fillId="6" borderId="18" xfId="49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6" borderId="30" xfId="0" applyFont="1" applyFill="1" applyBorder="1" applyAlignment="1">
      <alignment vertical="center"/>
    </xf>
    <xf numFmtId="0" fontId="3" fillId="6" borderId="31" xfId="0" applyFont="1" applyFill="1" applyBorder="1" applyAlignment="1">
      <alignment vertical="center"/>
    </xf>
    <xf numFmtId="9" fontId="6" fillId="6" borderId="28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9" fontId="6" fillId="6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9" fontId="6" fillId="0" borderId="0" xfId="42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center"/>
    </xf>
    <xf numFmtId="40" fontId="7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9" fontId="6" fillId="6" borderId="36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6" borderId="14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9" fontId="72" fillId="6" borderId="13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38" fontId="7" fillId="6" borderId="15" xfId="49" applyFont="1" applyFill="1" applyBorder="1" applyAlignment="1">
      <alignment vertical="center" wrapText="1"/>
    </xf>
    <xf numFmtId="38" fontId="7" fillId="6" borderId="12" xfId="49" applyFont="1" applyFill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wrapText="1" indent="3"/>
    </xf>
    <xf numFmtId="0" fontId="18" fillId="0" borderId="0" xfId="0" applyFont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/>
    </xf>
    <xf numFmtId="38" fontId="7" fillId="33" borderId="0" xfId="49" applyFont="1" applyFill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38" fontId="70" fillId="6" borderId="29" xfId="49" applyFont="1" applyFill="1" applyBorder="1" applyAlignment="1">
      <alignment vertical="center" wrapText="1"/>
    </xf>
    <xf numFmtId="38" fontId="7" fillId="6" borderId="13" xfId="49" applyFont="1" applyFill="1" applyBorder="1" applyAlignment="1">
      <alignment horizontal="right" vertical="center"/>
    </xf>
    <xf numFmtId="38" fontId="7" fillId="6" borderId="38" xfId="49" applyFont="1" applyFill="1" applyBorder="1" applyAlignment="1">
      <alignment horizontal="right" vertical="center"/>
    </xf>
    <xf numFmtId="38" fontId="7" fillId="6" borderId="29" xfId="49" applyFont="1" applyFill="1" applyBorder="1" applyAlignment="1">
      <alignment horizontal="right" vertical="center"/>
    </xf>
    <xf numFmtId="38" fontId="7" fillId="6" borderId="39" xfId="49" applyFont="1" applyFill="1" applyBorder="1" applyAlignment="1">
      <alignment horizontal="right" vertical="center"/>
    </xf>
    <xf numFmtId="38" fontId="7" fillId="6" borderId="40" xfId="49" applyFont="1" applyFill="1" applyBorder="1" applyAlignment="1">
      <alignment horizontal="right" vertical="center"/>
    </xf>
    <xf numFmtId="38" fontId="76" fillId="0" borderId="0" xfId="0" applyNumberFormat="1" applyFont="1" applyAlignment="1">
      <alignment vertical="center"/>
    </xf>
    <xf numFmtId="38" fontId="7" fillId="6" borderId="41" xfId="49" applyFont="1" applyFill="1" applyBorder="1" applyAlignment="1">
      <alignment vertical="center" wrapText="1"/>
    </xf>
    <xf numFmtId="38" fontId="7" fillId="6" borderId="42" xfId="49" applyFont="1" applyFill="1" applyBorder="1" applyAlignment="1">
      <alignment horizontal="right" vertical="center"/>
    </xf>
    <xf numFmtId="38" fontId="7" fillId="6" borderId="43" xfId="49" applyFont="1" applyFill="1" applyBorder="1" applyAlignment="1">
      <alignment horizontal="right" vertical="center"/>
    </xf>
    <xf numFmtId="38" fontId="7" fillId="6" borderId="44" xfId="49" applyFont="1" applyFill="1" applyBorder="1" applyAlignment="1">
      <alignment horizontal="right" vertical="center"/>
    </xf>
    <xf numFmtId="38" fontId="7" fillId="6" borderId="45" xfId="49" applyFont="1" applyFill="1" applyBorder="1" applyAlignment="1">
      <alignment horizontal="right" vertical="center"/>
    </xf>
    <xf numFmtId="38" fontId="7" fillId="6" borderId="41" xfId="49" applyFont="1" applyFill="1" applyBorder="1" applyAlignment="1">
      <alignment horizontal="right" vertical="center"/>
    </xf>
    <xf numFmtId="0" fontId="71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7" fontId="7" fillId="0" borderId="22" xfId="49" applyNumberFormat="1" applyFont="1" applyBorder="1" applyAlignment="1">
      <alignment horizontal="right" vertical="center"/>
    </xf>
    <xf numFmtId="177" fontId="7" fillId="0" borderId="24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6" borderId="47" xfId="0" applyFont="1" applyFill="1" applyBorder="1" applyAlignment="1">
      <alignment horizontal="left" vertical="center"/>
    </xf>
    <xf numFmtId="0" fontId="4" fillId="6" borderId="48" xfId="0" applyFont="1" applyFill="1" applyBorder="1" applyAlignment="1">
      <alignment horizontal="left" vertical="center"/>
    </xf>
    <xf numFmtId="0" fontId="4" fillId="6" borderId="4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電気使用量</a:t>
            </a:r>
          </a:p>
        </c:rich>
      </c:tx>
      <c:layout>
        <c:manualLayout>
          <c:xMode val="factor"/>
          <c:yMode val="factor"/>
          <c:x val="0.393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325"/>
          <c:w val="0.8747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'記入例'!$D$24</c:f>
              <c:strCache>
                <c:ptCount val="1"/>
                <c:pt idx="0">
                  <c:v>今 年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'記入例'!$B$13:$B$19</c:f>
              <c:strCache/>
            </c:strRef>
          </c:cat>
          <c:val>
            <c:numRef>
              <c:f>'記入例'!$D$25:$D$30</c:f>
              <c:numCache/>
            </c:numRef>
          </c:val>
        </c:ser>
        <c:ser>
          <c:idx val="1"/>
          <c:order val="1"/>
          <c:tx>
            <c:strRef>
              <c:f>'記入例'!$E$24</c:f>
              <c:strCache>
                <c:ptCount val="1"/>
                <c:pt idx="0">
                  <c:v>前 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'記入例'!$B$13:$B$19</c:f>
              <c:strCache/>
            </c:strRef>
          </c:cat>
          <c:val>
            <c:numRef>
              <c:f>'記入例'!$E$25:$E$30</c:f>
              <c:numCache/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337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39225"/>
          <c:w val="0.1407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66"/>
                </a:solidFill>
              </a:rPr>
              <a:t>ガス使用量</a:t>
            </a:r>
          </a:p>
        </c:rich>
      </c:tx>
      <c:layout>
        <c:manualLayout>
          <c:xMode val="factor"/>
          <c:yMode val="factor"/>
          <c:x val="0.388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3225"/>
          <c:w val="0.860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'記入例'!$H$24</c:f>
              <c:strCache>
                <c:ptCount val="1"/>
                <c:pt idx="0">
                  <c:v>今 年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'記入例'!$B$13:$B$19</c:f>
              <c:strCache/>
            </c:strRef>
          </c:cat>
          <c:val>
            <c:numRef>
              <c:f>'記入例'!$H$25:$H$30</c:f>
              <c:numCache/>
            </c:numRef>
          </c:val>
        </c:ser>
        <c:ser>
          <c:idx val="1"/>
          <c:order val="1"/>
          <c:tx>
            <c:strRef>
              <c:f>'記入例'!$I$24</c:f>
              <c:strCache>
                <c:ptCount val="1"/>
                <c:pt idx="0">
                  <c:v>前 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'記入例'!$B$13:$B$19</c:f>
              <c:strCache/>
            </c:strRef>
          </c:cat>
          <c:val>
            <c:numRef>
              <c:f>'記入例'!$I$25:$I$30</c:f>
              <c:numCache/>
            </c:numRef>
          </c:val>
        </c:ser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995"/>
          <c:w val="0.152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電気使用量</a:t>
            </a:r>
          </a:p>
        </c:rich>
      </c:tx>
      <c:layout>
        <c:manualLayout>
          <c:xMode val="factor"/>
          <c:yMode val="factor"/>
          <c:x val="0.386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3375"/>
          <c:w val="0.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v>今年</c:v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'令和6年エネルギー日記+せっつエコポイントチェックリスト'!$B$12:$B$18</c:f>
              <c:strCache/>
            </c:strRef>
          </c:cat>
          <c:val>
            <c:numRef>
              <c:f>'令和6年エネルギー日記+せっつエコポイントチェックリスト'!$D$12:$D$18</c:f>
              <c:numCache/>
            </c:numRef>
          </c:val>
        </c:ser>
        <c:ser>
          <c:idx val="1"/>
          <c:order val="1"/>
          <c:tx>
            <c:v>前年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'令和6年エネルギー日記+せっつエコポイントチェックリスト'!$B$12:$B$18</c:f>
              <c:strCache/>
            </c:strRef>
          </c:cat>
          <c:val>
            <c:numRef>
              <c:f>'令和6年エネルギー日記+せっつエコポイントチェックリスト'!$E$12:$E$18</c:f>
              <c:numCache/>
            </c:numRef>
          </c:val>
        </c:ser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66"/>
                </a:solidFill>
              </a:rPr>
              <a:t>ガス使用量</a:t>
            </a:r>
          </a:p>
        </c:rich>
      </c:tx>
      <c:layout>
        <c:manualLayout>
          <c:xMode val="factor"/>
          <c:yMode val="factor"/>
          <c:x val="0.3927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27"/>
          <c:w val="0.816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v>今年</c:v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'令和6年エネルギー日記+せっつエコポイントチェックリスト'!$B$12:$B$18</c:f>
              <c:strCache/>
            </c:strRef>
          </c:cat>
          <c:val>
            <c:numRef>
              <c:f>'令和6年エネルギー日記+せっつエコポイントチェックリスト'!$L$12:$L$18</c:f>
              <c:numCache/>
            </c:numRef>
          </c:val>
        </c:ser>
        <c:ser>
          <c:idx val="1"/>
          <c:order val="1"/>
          <c:tx>
            <c:v>前年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'令和6年エネルギー日記+せっつエコポイントチェックリスト'!$B$12:$B$18</c:f>
              <c:strCache/>
            </c:strRef>
          </c:cat>
          <c:val>
            <c:numRef>
              <c:f>'令和6年エネルギー日記+せっつエコポイントチェックリスト'!$M$12:$M$18</c:f>
              <c:numCache/>
            </c:numRef>
          </c:val>
        </c:ser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 val="autoZero"/>
        <c:auto val="1"/>
        <c:lblOffset val="100"/>
        <c:tickLblSkip val="1"/>
        <c:noMultiLvlLbl val="0"/>
      </c:catAx>
      <c:valAx>
        <c:axId val="30702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9525</xdr:rowOff>
    </xdr:from>
    <xdr:to>
      <xdr:col>5</xdr:col>
      <xdr:colOff>609600</xdr:colOff>
      <xdr:row>38</xdr:row>
      <xdr:rowOff>76200</xdr:rowOff>
    </xdr:to>
    <xdr:graphicFrame>
      <xdr:nvGraphicFramePr>
        <xdr:cNvPr id="1" name="グラフ 1"/>
        <xdr:cNvGraphicFramePr/>
      </xdr:nvGraphicFramePr>
      <xdr:xfrm>
        <a:off x="304800" y="7305675"/>
        <a:ext cx="38004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22</xdr:row>
      <xdr:rowOff>266700</xdr:rowOff>
    </xdr:from>
    <xdr:to>
      <xdr:col>10</xdr:col>
      <xdr:colOff>695325</xdr:colOff>
      <xdr:row>37</xdr:row>
      <xdr:rowOff>104775</xdr:rowOff>
    </xdr:to>
    <xdr:graphicFrame>
      <xdr:nvGraphicFramePr>
        <xdr:cNvPr id="2" name="グラフ 2"/>
        <xdr:cNvGraphicFramePr/>
      </xdr:nvGraphicFramePr>
      <xdr:xfrm>
        <a:off x="4181475" y="7296150"/>
        <a:ext cx="3619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352425</xdr:colOff>
      <xdr:row>0</xdr:row>
      <xdr:rowOff>323850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675" y="38100"/>
          <a:ext cx="61912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8</xdr:col>
      <xdr:colOff>57150</xdr:colOff>
      <xdr:row>12</xdr:row>
      <xdr:rowOff>76200</xdr:rowOff>
    </xdr:from>
    <xdr:to>
      <xdr:col>10</xdr:col>
      <xdr:colOff>619125</xdr:colOff>
      <xdr:row>16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695950" y="3876675"/>
          <a:ext cx="20288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該当するガスの種類に入力してください（都市ガス又はプロパン）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両方使用の場合は、それぞれ記入してください。</a:t>
          </a:r>
        </a:p>
      </xdr:txBody>
    </xdr:sp>
    <xdr:clientData/>
  </xdr:twoCellAnchor>
  <xdr:twoCellAnchor>
    <xdr:from>
      <xdr:col>0</xdr:col>
      <xdr:colOff>57150</xdr:colOff>
      <xdr:row>5</xdr:row>
      <xdr:rowOff>47625</xdr:rowOff>
    </xdr:from>
    <xdr:to>
      <xdr:col>7</xdr:col>
      <xdr:colOff>600075</xdr:colOff>
      <xdr:row>6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1685925"/>
          <a:ext cx="54673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電気・ガスについて料金と使用量・前年使用量を入力してください。　　　　　　　　　　　　　　　　　　　　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電気・ガス共に使用量が不明の方は、料金のみを記入してください。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1</xdr:col>
      <xdr:colOff>962025</xdr:colOff>
      <xdr:row>10</xdr:row>
      <xdr:rowOff>371475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0" y="2438400"/>
          <a:ext cx="12954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オール電化住宅の方は、オール電化チッェク欄と電気欄のみ入力してください。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457200</xdr:rowOff>
    </xdr:from>
    <xdr:to>
      <xdr:col>5</xdr:col>
      <xdr:colOff>609600</xdr:colOff>
      <xdr:row>37</xdr:row>
      <xdr:rowOff>85725</xdr:rowOff>
    </xdr:to>
    <xdr:graphicFrame>
      <xdr:nvGraphicFramePr>
        <xdr:cNvPr id="1" name="グラフ 1"/>
        <xdr:cNvGraphicFramePr/>
      </xdr:nvGraphicFramePr>
      <xdr:xfrm>
        <a:off x="171450" y="7124700"/>
        <a:ext cx="369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466725</xdr:rowOff>
    </xdr:from>
    <xdr:to>
      <xdr:col>10</xdr:col>
      <xdr:colOff>647700</xdr:colOff>
      <xdr:row>37</xdr:row>
      <xdr:rowOff>104775</xdr:rowOff>
    </xdr:to>
    <xdr:graphicFrame>
      <xdr:nvGraphicFramePr>
        <xdr:cNvPr id="2" name="グラフ 2"/>
        <xdr:cNvGraphicFramePr/>
      </xdr:nvGraphicFramePr>
      <xdr:xfrm>
        <a:off x="3971925" y="7134225"/>
        <a:ext cx="35433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561975</xdr:colOff>
      <xdr:row>47</xdr:row>
      <xdr:rowOff>104775</xdr:rowOff>
    </xdr:to>
    <xdr:pic>
      <xdr:nvPicPr>
        <xdr:cNvPr id="1" name="図 1" descr="画面の領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34775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13</xdr:row>
      <xdr:rowOff>114300</xdr:rowOff>
    </xdr:from>
    <xdr:to>
      <xdr:col>13</xdr:col>
      <xdr:colOff>76200</xdr:colOff>
      <xdr:row>28</xdr:row>
      <xdr:rowOff>104775</xdr:rowOff>
    </xdr:to>
    <xdr:sp>
      <xdr:nvSpPr>
        <xdr:cNvPr id="2" name="直線コネクタ 2"/>
        <xdr:cNvSpPr>
          <a:spLocks/>
        </xdr:cNvSpPr>
      </xdr:nvSpPr>
      <xdr:spPr>
        <a:xfrm flipH="1">
          <a:off x="7886700" y="2343150"/>
          <a:ext cx="1104900" cy="2562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zoomScale="110" zoomScaleNormal="110" zoomScalePageLayoutView="0" workbookViewId="0" topLeftCell="A37">
      <selection activeCell="D24" sqref="D24"/>
    </sheetView>
  </sheetViews>
  <sheetFormatPr defaultColWidth="9.00390625" defaultRowHeight="13.5"/>
  <cols>
    <col min="1" max="1" width="4.375" style="1" customWidth="1"/>
    <col min="2" max="2" width="13.00390625" style="1" customWidth="1"/>
    <col min="3" max="3" width="9.75390625" style="1" customWidth="1"/>
    <col min="4" max="9" width="9.375" style="1" customWidth="1"/>
    <col min="10" max="10" width="9.875" style="1" customWidth="1"/>
    <col min="11" max="12" width="9.375" style="1" customWidth="1"/>
    <col min="13" max="16384" width="9.00390625" style="1" customWidth="1"/>
  </cols>
  <sheetData>
    <row r="1" spans="2:12" ht="27" customHeight="1">
      <c r="B1" s="178" t="s">
        <v>146</v>
      </c>
      <c r="C1" s="178"/>
      <c r="D1" s="178"/>
      <c r="E1" s="178"/>
      <c r="F1" s="178"/>
      <c r="G1" s="178"/>
      <c r="H1" s="1" t="s">
        <v>58</v>
      </c>
      <c r="I1" s="2"/>
      <c r="J1" s="2"/>
      <c r="K1" s="2"/>
      <c r="L1" s="2"/>
    </row>
    <row r="2" spans="2:10" ht="25.5" customHeight="1" thickBot="1">
      <c r="B2" s="149" t="s">
        <v>25</v>
      </c>
      <c r="C2" s="149"/>
      <c r="D2" s="149"/>
      <c r="E2" s="149" t="s">
        <v>7</v>
      </c>
      <c r="F2" s="149"/>
      <c r="G2" s="149"/>
      <c r="H2" s="150" t="s">
        <v>54</v>
      </c>
      <c r="I2" s="150"/>
      <c r="J2" s="150"/>
    </row>
    <row r="3" spans="2:10" ht="25.5" customHeight="1" thickBot="1">
      <c r="B3" s="146" t="s">
        <v>55</v>
      </c>
      <c r="C3" s="147"/>
      <c r="D3" s="148"/>
      <c r="E3" s="146" t="s">
        <v>56</v>
      </c>
      <c r="F3" s="147"/>
      <c r="G3" s="148"/>
      <c r="H3" s="151" t="s">
        <v>57</v>
      </c>
      <c r="I3" s="152"/>
      <c r="J3" s="153"/>
    </row>
    <row r="4" spans="2:10" ht="25.5" customHeight="1" thickBot="1">
      <c r="B4" s="66" t="s">
        <v>53</v>
      </c>
      <c r="C4" s="64" t="s">
        <v>52</v>
      </c>
      <c r="D4" s="65" t="s">
        <v>51</v>
      </c>
      <c r="E4" s="57" t="s">
        <v>50</v>
      </c>
      <c r="F4" s="57" t="s">
        <v>49</v>
      </c>
      <c r="G4" s="57" t="s">
        <v>48</v>
      </c>
      <c r="H4" s="57" t="s">
        <v>47</v>
      </c>
      <c r="I4" s="57" t="s">
        <v>46</v>
      </c>
      <c r="J4" s="68"/>
    </row>
    <row r="5" spans="2:12" ht="25.5" customHeight="1" thickBot="1">
      <c r="B5" s="49">
        <f>SUM(C5:I5)</f>
        <v>6</v>
      </c>
      <c r="C5" s="63">
        <v>2</v>
      </c>
      <c r="D5" s="63"/>
      <c r="E5" s="62"/>
      <c r="F5" s="63">
        <v>2</v>
      </c>
      <c r="G5" s="63"/>
      <c r="H5" s="62"/>
      <c r="I5" s="62">
        <v>2</v>
      </c>
      <c r="J5" s="55"/>
      <c r="K5" s="67"/>
      <c r="L5" s="67"/>
    </row>
    <row r="6" spans="2:12" ht="25.5" customHeight="1">
      <c r="B6" s="5"/>
      <c r="C6" s="10"/>
      <c r="D6" s="67"/>
      <c r="E6" s="67"/>
      <c r="F6" s="69"/>
      <c r="G6" s="54"/>
      <c r="H6" s="54"/>
      <c r="I6" s="55"/>
      <c r="J6" s="55"/>
      <c r="K6" s="55"/>
      <c r="L6" s="55"/>
    </row>
    <row r="7" spans="1:12" ht="14.25">
      <c r="A7" s="67"/>
      <c r="C7" s="10"/>
      <c r="D7" s="67"/>
      <c r="E7" s="67"/>
      <c r="F7" s="69"/>
      <c r="G7" s="54"/>
      <c r="H7" s="54"/>
      <c r="I7" s="55"/>
      <c r="J7" s="55"/>
      <c r="K7" s="55"/>
      <c r="L7" s="55"/>
    </row>
    <row r="8" spans="1:12" ht="17.25">
      <c r="A8" s="67"/>
      <c r="B8" s="75" t="s">
        <v>74</v>
      </c>
      <c r="C8" s="10"/>
      <c r="D8" s="58"/>
      <c r="E8" s="58"/>
      <c r="F8" s="59"/>
      <c r="G8" s="60"/>
      <c r="H8" s="60"/>
      <c r="I8" s="61"/>
      <c r="J8" s="61"/>
      <c r="K8" s="61"/>
      <c r="L8" s="55"/>
    </row>
    <row r="9" spans="2:12" ht="25.5" customHeight="1">
      <c r="B9" s="56"/>
      <c r="C9" s="181" t="s">
        <v>22</v>
      </c>
      <c r="D9" s="182"/>
      <c r="E9" s="182"/>
      <c r="F9" s="183" t="s">
        <v>12</v>
      </c>
      <c r="G9" s="184"/>
      <c r="H9" s="184"/>
      <c r="I9" s="185" t="s">
        <v>13</v>
      </c>
      <c r="J9" s="182"/>
      <c r="K9" s="182"/>
      <c r="L9" s="55"/>
    </row>
    <row r="10" spans="2:12" ht="25.5" customHeight="1">
      <c r="B10" s="179"/>
      <c r="C10" s="166" t="s">
        <v>14</v>
      </c>
      <c r="D10" s="166"/>
      <c r="E10" s="11" t="s">
        <v>15</v>
      </c>
      <c r="F10" s="166" t="s">
        <v>14</v>
      </c>
      <c r="G10" s="166"/>
      <c r="H10" s="11" t="s">
        <v>15</v>
      </c>
      <c r="I10" s="186" t="s">
        <v>14</v>
      </c>
      <c r="J10" s="186"/>
      <c r="K10" s="12" t="s">
        <v>15</v>
      </c>
      <c r="L10" s="84"/>
    </row>
    <row r="11" spans="2:12" ht="38.25" customHeight="1">
      <c r="B11" s="180"/>
      <c r="C11" s="81" t="s">
        <v>16</v>
      </c>
      <c r="D11" s="81" t="s">
        <v>9</v>
      </c>
      <c r="E11" s="81" t="s">
        <v>9</v>
      </c>
      <c r="F11" s="81" t="s">
        <v>17</v>
      </c>
      <c r="G11" s="81" t="s">
        <v>18</v>
      </c>
      <c r="H11" s="81" t="s">
        <v>19</v>
      </c>
      <c r="I11" s="81" t="s">
        <v>17</v>
      </c>
      <c r="J11" s="81" t="s">
        <v>18</v>
      </c>
      <c r="K11" s="81" t="s">
        <v>19</v>
      </c>
      <c r="L11" s="85"/>
    </row>
    <row r="12" spans="2:12" ht="24" customHeight="1" thickBot="1">
      <c r="B12" s="23" t="s">
        <v>8</v>
      </c>
      <c r="C12" s="13">
        <v>5800</v>
      </c>
      <c r="D12" s="13">
        <v>280</v>
      </c>
      <c r="E12" s="13">
        <v>310</v>
      </c>
      <c r="F12" s="13">
        <v>2779</v>
      </c>
      <c r="G12" s="13">
        <v>12</v>
      </c>
      <c r="H12" s="13">
        <v>16</v>
      </c>
      <c r="I12" s="13">
        <v>4687</v>
      </c>
      <c r="J12" s="13">
        <v>20</v>
      </c>
      <c r="K12" s="13">
        <v>25</v>
      </c>
      <c r="L12" s="86"/>
    </row>
    <row r="13" spans="2:12" ht="24" customHeight="1">
      <c r="B13" s="23" t="s">
        <v>76</v>
      </c>
      <c r="C13" s="97">
        <v>7100</v>
      </c>
      <c r="D13" s="16">
        <v>360</v>
      </c>
      <c r="E13" s="17">
        <v>401</v>
      </c>
      <c r="F13" s="24">
        <v>7600</v>
      </c>
      <c r="G13" s="16">
        <v>55</v>
      </c>
      <c r="H13" s="27">
        <v>56</v>
      </c>
      <c r="I13" s="15"/>
      <c r="J13" s="16"/>
      <c r="K13" s="17"/>
      <c r="L13" s="105"/>
    </row>
    <row r="14" spans="2:12" ht="24" customHeight="1">
      <c r="B14" s="23" t="s">
        <v>77</v>
      </c>
      <c r="C14" s="98">
        <v>8550</v>
      </c>
      <c r="D14" s="6">
        <v>430</v>
      </c>
      <c r="E14" s="7">
        <v>468</v>
      </c>
      <c r="F14" s="25">
        <v>11346</v>
      </c>
      <c r="G14" s="6">
        <v>110</v>
      </c>
      <c r="H14" s="28">
        <v>126</v>
      </c>
      <c r="I14" s="9"/>
      <c r="J14" s="6"/>
      <c r="K14" s="7"/>
      <c r="L14" s="105"/>
    </row>
    <row r="15" spans="2:12" ht="24" customHeight="1">
      <c r="B15" s="23" t="s">
        <v>2</v>
      </c>
      <c r="C15" s="98">
        <v>9300</v>
      </c>
      <c r="D15" s="6">
        <v>468</v>
      </c>
      <c r="E15" s="7">
        <v>470</v>
      </c>
      <c r="F15" s="25">
        <v>9200</v>
      </c>
      <c r="G15" s="6">
        <v>76</v>
      </c>
      <c r="H15" s="28">
        <v>70</v>
      </c>
      <c r="I15" s="9"/>
      <c r="J15" s="6"/>
      <c r="K15" s="7"/>
      <c r="L15" s="105"/>
    </row>
    <row r="16" spans="2:12" ht="24" customHeight="1">
      <c r="B16" s="23" t="s">
        <v>3</v>
      </c>
      <c r="C16" s="98">
        <v>5350</v>
      </c>
      <c r="D16" s="6">
        <v>240</v>
      </c>
      <c r="E16" s="7">
        <v>330</v>
      </c>
      <c r="F16" s="25">
        <v>7600</v>
      </c>
      <c r="G16" s="6">
        <v>55</v>
      </c>
      <c r="H16" s="28">
        <v>60</v>
      </c>
      <c r="I16" s="9"/>
      <c r="J16" s="6"/>
      <c r="K16" s="7"/>
      <c r="L16" s="105"/>
    </row>
    <row r="17" spans="2:12" ht="24" customHeight="1">
      <c r="B17" s="23" t="s">
        <v>4</v>
      </c>
      <c r="C17" s="98">
        <v>4009</v>
      </c>
      <c r="D17" s="6">
        <v>187</v>
      </c>
      <c r="E17" s="7">
        <v>189</v>
      </c>
      <c r="F17" s="25">
        <v>10200</v>
      </c>
      <c r="G17" s="6">
        <v>96</v>
      </c>
      <c r="H17" s="28">
        <v>90</v>
      </c>
      <c r="I17" s="9"/>
      <c r="J17" s="6"/>
      <c r="K17" s="7"/>
      <c r="L17" s="105"/>
    </row>
    <row r="18" spans="2:12" ht="24" customHeight="1">
      <c r="B18" s="23" t="s">
        <v>5</v>
      </c>
      <c r="C18" s="98">
        <v>8100</v>
      </c>
      <c r="D18" s="6">
        <v>400</v>
      </c>
      <c r="E18" s="7">
        <v>340</v>
      </c>
      <c r="F18" s="25">
        <v>10050</v>
      </c>
      <c r="G18" s="6">
        <v>92</v>
      </c>
      <c r="H18" s="28">
        <v>72</v>
      </c>
      <c r="I18" s="9"/>
      <c r="J18" s="6"/>
      <c r="K18" s="7"/>
      <c r="L18" s="105"/>
    </row>
    <row r="19" spans="2:12" ht="24" customHeight="1" thickBot="1">
      <c r="B19" s="23" t="s">
        <v>147</v>
      </c>
      <c r="C19" s="124">
        <v>7000</v>
      </c>
      <c r="D19" s="125">
        <v>360</v>
      </c>
      <c r="E19" s="126">
        <v>300</v>
      </c>
      <c r="F19" s="127">
        <v>9800</v>
      </c>
      <c r="G19" s="125">
        <v>80</v>
      </c>
      <c r="H19" s="128">
        <v>62</v>
      </c>
      <c r="I19" s="129"/>
      <c r="J19" s="125"/>
      <c r="K19" s="126"/>
      <c r="L19" s="86"/>
    </row>
    <row r="20" spans="2:12" ht="24" customHeight="1">
      <c r="B20" s="23" t="s">
        <v>0</v>
      </c>
      <c r="C20" s="14">
        <f aca="true" t="shared" si="0" ref="C20:K20">SUM(C13:C19)</f>
        <v>49409</v>
      </c>
      <c r="D20" s="14">
        <f t="shared" si="0"/>
        <v>2445</v>
      </c>
      <c r="E20" s="14">
        <f t="shared" si="0"/>
        <v>2498</v>
      </c>
      <c r="F20" s="14">
        <f t="shared" si="0"/>
        <v>65796</v>
      </c>
      <c r="G20" s="14">
        <f t="shared" si="0"/>
        <v>564</v>
      </c>
      <c r="H20" s="14">
        <f t="shared" si="0"/>
        <v>536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87"/>
    </row>
    <row r="21" spans="2:12" ht="24" customHeight="1">
      <c r="B21" s="167" t="s">
        <v>20</v>
      </c>
      <c r="C21" s="168"/>
      <c r="D21" s="21">
        <f>D20*0.36</f>
        <v>880.1999999999999</v>
      </c>
      <c r="E21" s="21">
        <f>E20*0.36</f>
        <v>899.28</v>
      </c>
      <c r="F21" s="22"/>
      <c r="G21" s="21">
        <f>G20*2.29</f>
        <v>1291.56</v>
      </c>
      <c r="H21" s="21">
        <f>H20*2.29</f>
        <v>1227.44</v>
      </c>
      <c r="I21" s="22"/>
      <c r="J21" s="21">
        <f>J20*6</f>
        <v>0</v>
      </c>
      <c r="K21" s="21">
        <f>K20*6</f>
        <v>0</v>
      </c>
      <c r="L21" s="88"/>
    </row>
    <row r="22" spans="2:12" ht="38.25" customHeight="1">
      <c r="B22" s="167" t="s">
        <v>21</v>
      </c>
      <c r="C22" s="168"/>
      <c r="D22" s="164">
        <f>E21-D21</f>
        <v>19.08000000000004</v>
      </c>
      <c r="E22" s="165"/>
      <c r="F22" s="22"/>
      <c r="G22" s="164">
        <f>H21-G21</f>
        <v>-64.11999999999989</v>
      </c>
      <c r="H22" s="165"/>
      <c r="I22" s="22"/>
      <c r="J22" s="164">
        <f>K21-J21</f>
        <v>0</v>
      </c>
      <c r="K22" s="165"/>
      <c r="L22" s="89"/>
    </row>
    <row r="23" spans="2:12" ht="21" customHeight="1">
      <c r="B23" s="3"/>
      <c r="C23" s="3"/>
      <c r="D23" s="160" t="s">
        <v>150</v>
      </c>
      <c r="E23" s="175"/>
      <c r="F23" s="3"/>
      <c r="G23" s="160" t="s">
        <v>23</v>
      </c>
      <c r="H23" s="160"/>
      <c r="I23" s="3"/>
      <c r="J23" s="160" t="s">
        <v>24</v>
      </c>
      <c r="K23" s="160"/>
      <c r="L23" s="4"/>
    </row>
    <row r="24" spans="3:11" ht="21" customHeight="1">
      <c r="C24" s="67"/>
      <c r="D24" s="73" t="s">
        <v>10</v>
      </c>
      <c r="E24" s="73" t="s">
        <v>11</v>
      </c>
      <c r="G24" s="30"/>
      <c r="H24" s="31" t="s">
        <v>10</v>
      </c>
      <c r="I24" s="31" t="s">
        <v>11</v>
      </c>
      <c r="J24" s="4"/>
      <c r="K24" s="4"/>
    </row>
    <row r="25" spans="3:9" ht="21" customHeight="1">
      <c r="C25" s="73" t="s">
        <v>1</v>
      </c>
      <c r="D25" s="99">
        <f aca="true" t="shared" si="1" ref="D25:E29">D13</f>
        <v>360</v>
      </c>
      <c r="E25" s="99">
        <f t="shared" si="1"/>
        <v>401</v>
      </c>
      <c r="G25" s="31" t="s">
        <v>1</v>
      </c>
      <c r="H25" s="32">
        <f aca="true" t="shared" si="2" ref="H25:I29">SUM(G13,J13)</f>
        <v>55</v>
      </c>
      <c r="I25" s="32">
        <f t="shared" si="2"/>
        <v>56</v>
      </c>
    </row>
    <row r="26" spans="3:9" ht="21" customHeight="1">
      <c r="C26" s="73" t="s">
        <v>2</v>
      </c>
      <c r="D26" s="99">
        <f t="shared" si="1"/>
        <v>430</v>
      </c>
      <c r="E26" s="99">
        <f t="shared" si="1"/>
        <v>468</v>
      </c>
      <c r="G26" s="31" t="s">
        <v>2</v>
      </c>
      <c r="H26" s="32">
        <f t="shared" si="2"/>
        <v>110</v>
      </c>
      <c r="I26" s="32">
        <f t="shared" si="2"/>
        <v>126</v>
      </c>
    </row>
    <row r="27" spans="3:9" ht="21" customHeight="1">
      <c r="C27" s="73" t="s">
        <v>3</v>
      </c>
      <c r="D27" s="99">
        <f t="shared" si="1"/>
        <v>468</v>
      </c>
      <c r="E27" s="99">
        <f t="shared" si="1"/>
        <v>470</v>
      </c>
      <c r="G27" s="31" t="s">
        <v>3</v>
      </c>
      <c r="H27" s="32">
        <f t="shared" si="2"/>
        <v>76</v>
      </c>
      <c r="I27" s="32">
        <f t="shared" si="2"/>
        <v>70</v>
      </c>
    </row>
    <row r="28" spans="2:9" ht="21" customHeight="1">
      <c r="B28" s="4"/>
      <c r="C28" s="73" t="s">
        <v>4</v>
      </c>
      <c r="D28" s="99">
        <f t="shared" si="1"/>
        <v>240</v>
      </c>
      <c r="E28" s="99">
        <f t="shared" si="1"/>
        <v>330</v>
      </c>
      <c r="G28" s="31" t="s">
        <v>4</v>
      </c>
      <c r="H28" s="32">
        <f t="shared" si="2"/>
        <v>55</v>
      </c>
      <c r="I28" s="32">
        <f t="shared" si="2"/>
        <v>60</v>
      </c>
    </row>
    <row r="29" spans="2:9" ht="21" customHeight="1">
      <c r="B29" s="4"/>
      <c r="C29" s="73" t="s">
        <v>5</v>
      </c>
      <c r="D29" s="99">
        <f t="shared" si="1"/>
        <v>187</v>
      </c>
      <c r="E29" s="99">
        <f t="shared" si="1"/>
        <v>189</v>
      </c>
      <c r="G29" s="31" t="s">
        <v>5</v>
      </c>
      <c r="H29" s="32">
        <f t="shared" si="2"/>
        <v>96</v>
      </c>
      <c r="I29" s="32">
        <f t="shared" si="2"/>
        <v>90</v>
      </c>
    </row>
    <row r="30" spans="2:9" ht="21" customHeight="1">
      <c r="B30" s="4"/>
      <c r="C30" s="73" t="s">
        <v>6</v>
      </c>
      <c r="D30" s="99">
        <f>D19</f>
        <v>360</v>
      </c>
      <c r="E30" s="99">
        <f>E19</f>
        <v>300</v>
      </c>
      <c r="G30" s="31" t="s">
        <v>6</v>
      </c>
      <c r="H30" s="32">
        <f>SUM(G19,J19)</f>
        <v>80</v>
      </c>
      <c r="I30" s="32">
        <f>SUM(H19,K19)</f>
        <v>62</v>
      </c>
    </row>
    <row r="31" spans="3:5" ht="21" customHeight="1">
      <c r="C31" s="67"/>
      <c r="D31" s="67"/>
      <c r="E31" s="67"/>
    </row>
    <row r="32" spans="2:11" s="8" customFormat="1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pans="2:11" ht="13.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ht="13.5">
      <c r="G39" s="1" t="s">
        <v>38</v>
      </c>
    </row>
    <row r="40" spans="2:7" ht="15.75" customHeight="1">
      <c r="B40" s="36" t="s">
        <v>29</v>
      </c>
      <c r="G40" s="1" t="s">
        <v>39</v>
      </c>
    </row>
    <row r="41" ht="13.5" customHeight="1"/>
    <row r="42" spans="2:9" ht="14.25">
      <c r="B42" s="133" t="s">
        <v>78</v>
      </c>
      <c r="C42" s="82"/>
      <c r="D42" s="171" t="s">
        <v>79</v>
      </c>
      <c r="E42" s="172"/>
      <c r="F42" s="82"/>
      <c r="G42" s="91"/>
      <c r="H42" s="46" t="s">
        <v>67</v>
      </c>
      <c r="I42" s="46"/>
    </row>
    <row r="43" spans="2:9" ht="14.25">
      <c r="B43" s="134"/>
      <c r="C43" s="44"/>
      <c r="D43" s="173"/>
      <c r="E43" s="174"/>
      <c r="F43" s="83"/>
      <c r="G43" s="91"/>
      <c r="H43" s="46" t="s">
        <v>71</v>
      </c>
      <c r="I43" s="46"/>
    </row>
    <row r="44" spans="2:9" ht="14.25">
      <c r="B44" s="176" t="s">
        <v>104</v>
      </c>
      <c r="C44" s="177"/>
      <c r="D44" s="82"/>
      <c r="E44" s="169" t="s">
        <v>97</v>
      </c>
      <c r="F44" s="82"/>
      <c r="G44" s="93"/>
      <c r="H44" s="46" t="s">
        <v>84</v>
      </c>
      <c r="I44" s="46"/>
    </row>
    <row r="45" spans="2:9" ht="14.25">
      <c r="B45" s="131" t="s">
        <v>105</v>
      </c>
      <c r="C45" s="132"/>
      <c r="D45" s="44"/>
      <c r="E45" s="170"/>
      <c r="F45" s="44"/>
      <c r="G45" s="130"/>
      <c r="I45" s="46"/>
    </row>
    <row r="46" spans="2:9" ht="14.25">
      <c r="B46" s="133" t="s">
        <v>93</v>
      </c>
      <c r="C46" s="43" t="s">
        <v>94</v>
      </c>
      <c r="D46" s="43" t="s">
        <v>95</v>
      </c>
      <c r="E46" s="43" t="s">
        <v>96</v>
      </c>
      <c r="F46" s="133" t="s">
        <v>137</v>
      </c>
      <c r="G46" s="43"/>
      <c r="I46" s="46"/>
    </row>
    <row r="47" spans="2:9" ht="13.5" customHeight="1">
      <c r="B47" s="134"/>
      <c r="C47" s="44"/>
      <c r="D47" s="44"/>
      <c r="E47" s="44"/>
      <c r="F47" s="134"/>
      <c r="G47" s="44"/>
      <c r="H47" s="46"/>
      <c r="I47" s="46"/>
    </row>
    <row r="48" spans="2:9" ht="14.25">
      <c r="B48" s="133" t="s">
        <v>112</v>
      </c>
      <c r="C48" s="45" t="s">
        <v>80</v>
      </c>
      <c r="D48" s="45" t="s">
        <v>81</v>
      </c>
      <c r="E48" s="45" t="s">
        <v>82</v>
      </c>
      <c r="F48" s="45" t="s">
        <v>83</v>
      </c>
      <c r="G48" s="91"/>
      <c r="I48" s="46"/>
    </row>
    <row r="49" spans="2:10" ht="14.25">
      <c r="B49" s="134"/>
      <c r="C49" s="44"/>
      <c r="D49" s="44"/>
      <c r="E49" s="44"/>
      <c r="F49" s="44"/>
      <c r="G49" s="91"/>
      <c r="H49" s="46"/>
      <c r="I49" s="46"/>
      <c r="J49" s="46"/>
    </row>
    <row r="50" spans="2:10" ht="14.25">
      <c r="B50" s="37" t="s">
        <v>26</v>
      </c>
      <c r="C50" s="43" t="s">
        <v>85</v>
      </c>
      <c r="D50" s="43" t="s">
        <v>86</v>
      </c>
      <c r="E50" s="43" t="s">
        <v>87</v>
      </c>
      <c r="F50" s="90" t="s">
        <v>88</v>
      </c>
      <c r="G50" s="94" t="s">
        <v>89</v>
      </c>
      <c r="H50" s="46"/>
      <c r="I50" s="109" t="s">
        <v>129</v>
      </c>
      <c r="J50" s="46"/>
    </row>
    <row r="51" spans="2:10" ht="14.25">
      <c r="B51" s="38" t="s">
        <v>27</v>
      </c>
      <c r="C51" s="44"/>
      <c r="D51" s="44"/>
      <c r="E51" s="44"/>
      <c r="F51" s="41"/>
      <c r="G51" s="92"/>
      <c r="H51" s="47" t="s">
        <v>27</v>
      </c>
      <c r="I51" s="51">
        <f>(E20-D20)/E20</f>
        <v>0.02121697357886309</v>
      </c>
      <c r="J51" s="52"/>
    </row>
    <row r="52" spans="2:10" ht="14.25">
      <c r="B52" s="37" t="s">
        <v>28</v>
      </c>
      <c r="C52" s="43" t="s">
        <v>85</v>
      </c>
      <c r="D52" s="43" t="s">
        <v>86</v>
      </c>
      <c r="E52" s="43" t="s">
        <v>87</v>
      </c>
      <c r="F52" s="90" t="s">
        <v>88</v>
      </c>
      <c r="G52" s="94" t="s">
        <v>89</v>
      </c>
      <c r="H52" s="47"/>
      <c r="I52" s="110" t="s">
        <v>40</v>
      </c>
      <c r="J52" s="111" t="s">
        <v>41</v>
      </c>
    </row>
    <row r="53" spans="2:10" ht="14.25">
      <c r="B53" s="38" t="s">
        <v>27</v>
      </c>
      <c r="C53" s="44"/>
      <c r="D53" s="44"/>
      <c r="E53" s="44"/>
      <c r="F53" s="44"/>
      <c r="G53" s="92"/>
      <c r="H53" s="47" t="s">
        <v>27</v>
      </c>
      <c r="I53" s="51">
        <f>(H20-G20)/H20</f>
        <v>-0.05223880597014925</v>
      </c>
      <c r="J53" s="53" t="e">
        <f>(K20-J20)/K20</f>
        <v>#DIV/0!</v>
      </c>
    </row>
    <row r="54" spans="2:10" ht="14.25">
      <c r="B54" s="161" t="s">
        <v>32</v>
      </c>
      <c r="C54" s="43" t="s">
        <v>90</v>
      </c>
      <c r="D54" s="43" t="s">
        <v>91</v>
      </c>
      <c r="E54" s="43" t="s">
        <v>92</v>
      </c>
      <c r="F54" s="46"/>
      <c r="G54" s="46"/>
      <c r="H54" s="46"/>
      <c r="I54" s="46"/>
      <c r="J54" s="46"/>
    </row>
    <row r="55" spans="2:10" ht="14.25">
      <c r="B55" s="156"/>
      <c r="C55" s="44"/>
      <c r="D55" s="44"/>
      <c r="E55" s="44"/>
      <c r="F55" s="46"/>
      <c r="G55" s="108"/>
      <c r="H55" s="108"/>
      <c r="I55" s="108"/>
      <c r="J55" s="46"/>
    </row>
    <row r="56" spans="2:10" ht="14.25">
      <c r="B56" s="37" t="s">
        <v>30</v>
      </c>
      <c r="C56" s="82"/>
      <c r="D56" s="37" t="s">
        <v>30</v>
      </c>
      <c r="E56" s="40"/>
      <c r="F56" s="133" t="s">
        <v>101</v>
      </c>
      <c r="G56" s="43" t="s">
        <v>33</v>
      </c>
      <c r="H56" s="43" t="s">
        <v>34</v>
      </c>
      <c r="I56" s="43" t="s">
        <v>100</v>
      </c>
      <c r="J56" s="46"/>
    </row>
    <row r="57" spans="2:10" ht="14.25">
      <c r="B57" s="38" t="s">
        <v>31</v>
      </c>
      <c r="C57" s="44"/>
      <c r="D57" s="38" t="s">
        <v>98</v>
      </c>
      <c r="E57" s="42"/>
      <c r="F57" s="156"/>
      <c r="G57" s="44"/>
      <c r="H57" s="44"/>
      <c r="I57" s="44"/>
      <c r="J57" s="46"/>
    </row>
    <row r="58" spans="2:10" ht="14.25">
      <c r="B58" s="95" t="s">
        <v>102</v>
      </c>
      <c r="C58" s="82"/>
      <c r="D58" s="37" t="s">
        <v>35</v>
      </c>
      <c r="E58" s="82"/>
      <c r="G58" s="96"/>
      <c r="H58" s="96"/>
      <c r="I58" s="96"/>
      <c r="J58" s="96"/>
    </row>
    <row r="59" spans="2:10" ht="14.25">
      <c r="B59" s="104" t="s">
        <v>103</v>
      </c>
      <c r="C59" s="44"/>
      <c r="D59" s="38" t="s">
        <v>36</v>
      </c>
      <c r="E59" s="44"/>
      <c r="G59" s="96"/>
      <c r="H59" s="96"/>
      <c r="I59" s="96"/>
      <c r="J59" s="96"/>
    </row>
    <row r="60" spans="2:10" ht="14.25">
      <c r="B60" s="39" t="s">
        <v>35</v>
      </c>
      <c r="C60" s="45" t="s">
        <v>59</v>
      </c>
      <c r="D60" s="45" t="s">
        <v>60</v>
      </c>
      <c r="E60" s="45" t="s">
        <v>61</v>
      </c>
      <c r="F60" s="45" t="s">
        <v>62</v>
      </c>
      <c r="G60" s="45" t="s">
        <v>63</v>
      </c>
      <c r="H60" s="45" t="s">
        <v>64</v>
      </c>
      <c r="I60" s="45" t="s">
        <v>65</v>
      </c>
      <c r="J60" s="45" t="s">
        <v>99</v>
      </c>
    </row>
    <row r="61" spans="2:10" ht="16.5" customHeight="1">
      <c r="B61" s="38" t="s">
        <v>37</v>
      </c>
      <c r="C61" s="44"/>
      <c r="D61" s="44"/>
      <c r="E61" s="44"/>
      <c r="F61" s="44"/>
      <c r="G61" s="44"/>
      <c r="H61" s="44"/>
      <c r="I61" s="44"/>
      <c r="J61" s="44"/>
    </row>
    <row r="62" ht="13.5">
      <c r="B62" s="8"/>
    </row>
    <row r="63" ht="13.5">
      <c r="B63" s="106" t="s">
        <v>111</v>
      </c>
    </row>
    <row r="64" spans="2:10" ht="13.5">
      <c r="B64" s="133" t="s">
        <v>78</v>
      </c>
      <c r="C64" s="141" t="s">
        <v>109</v>
      </c>
      <c r="D64" s="142"/>
      <c r="E64" s="142"/>
      <c r="F64" s="142"/>
      <c r="G64" s="142"/>
      <c r="H64" s="142"/>
      <c r="I64" s="142"/>
      <c r="J64" s="143"/>
    </row>
    <row r="65" spans="2:10" ht="13.5">
      <c r="B65" s="134"/>
      <c r="C65" s="141"/>
      <c r="D65" s="142"/>
      <c r="E65" s="142"/>
      <c r="F65" s="142"/>
      <c r="G65" s="142"/>
      <c r="H65" s="142"/>
      <c r="I65" s="142"/>
      <c r="J65" s="143"/>
    </row>
    <row r="66" spans="2:10" ht="13.5">
      <c r="B66" s="133" t="s">
        <v>79</v>
      </c>
      <c r="C66" s="141" t="s">
        <v>148</v>
      </c>
      <c r="D66" s="142"/>
      <c r="E66" s="142"/>
      <c r="F66" s="142"/>
      <c r="G66" s="142"/>
      <c r="H66" s="142"/>
      <c r="I66" s="142"/>
      <c r="J66" s="143"/>
    </row>
    <row r="67" spans="2:10" ht="13.5">
      <c r="B67" s="134"/>
      <c r="C67" s="141"/>
      <c r="D67" s="142"/>
      <c r="E67" s="142"/>
      <c r="F67" s="142"/>
      <c r="G67" s="142"/>
      <c r="H67" s="142"/>
      <c r="I67" s="142"/>
      <c r="J67" s="143"/>
    </row>
    <row r="68" spans="2:10" ht="13.5">
      <c r="B68" s="133" t="s">
        <v>137</v>
      </c>
      <c r="C68" s="135" t="s">
        <v>149</v>
      </c>
      <c r="D68" s="136"/>
      <c r="E68" s="136"/>
      <c r="F68" s="136"/>
      <c r="G68" s="136"/>
      <c r="H68" s="136"/>
      <c r="I68" s="136"/>
      <c r="J68" s="144"/>
    </row>
    <row r="69" spans="2:10" ht="13.5">
      <c r="B69" s="134"/>
      <c r="C69" s="137"/>
      <c r="D69" s="138"/>
      <c r="E69" s="138"/>
      <c r="F69" s="138"/>
      <c r="G69" s="138"/>
      <c r="H69" s="138"/>
      <c r="I69" s="138"/>
      <c r="J69" s="145"/>
    </row>
    <row r="70" spans="2:10" ht="13.5">
      <c r="B70" s="133" t="s">
        <v>106</v>
      </c>
      <c r="C70" s="135" t="s">
        <v>110</v>
      </c>
      <c r="D70" s="136"/>
      <c r="E70" s="136"/>
      <c r="F70" s="136"/>
      <c r="G70" s="139" t="s">
        <v>93</v>
      </c>
      <c r="H70" s="112" t="s">
        <v>130</v>
      </c>
      <c r="I70" s="112"/>
      <c r="J70" s="113"/>
    </row>
    <row r="71" spans="2:10" ht="13.5">
      <c r="B71" s="134"/>
      <c r="C71" s="137"/>
      <c r="D71" s="138"/>
      <c r="E71" s="138"/>
      <c r="F71" s="138"/>
      <c r="G71" s="140"/>
      <c r="H71" s="114" t="s">
        <v>131</v>
      </c>
      <c r="I71" s="114"/>
      <c r="J71" s="115"/>
    </row>
    <row r="72" spans="2:10" ht="13.5">
      <c r="B72" s="133" t="s">
        <v>107</v>
      </c>
      <c r="C72" s="135" t="s">
        <v>108</v>
      </c>
      <c r="D72" s="136"/>
      <c r="E72" s="136"/>
      <c r="F72" s="136"/>
      <c r="G72" s="136"/>
      <c r="H72" s="136"/>
      <c r="I72" s="136"/>
      <c r="J72" s="144"/>
    </row>
    <row r="73" spans="2:10" ht="13.5" customHeight="1">
      <c r="B73" s="134"/>
      <c r="C73" s="137"/>
      <c r="D73" s="138"/>
      <c r="E73" s="138"/>
      <c r="F73" s="138"/>
      <c r="G73" s="138"/>
      <c r="H73" s="138"/>
      <c r="I73" s="138"/>
      <c r="J73" s="145"/>
    </row>
    <row r="74" spans="2:10" ht="13.5">
      <c r="B74" s="157" t="s">
        <v>122</v>
      </c>
      <c r="C74" s="155" t="s">
        <v>123</v>
      </c>
      <c r="D74" s="142"/>
      <c r="E74" s="142"/>
      <c r="F74" s="142"/>
      <c r="G74" s="142"/>
      <c r="H74" s="142"/>
      <c r="I74" s="142"/>
      <c r="J74" s="143"/>
    </row>
    <row r="75" spans="2:10" ht="13.5">
      <c r="B75" s="158"/>
      <c r="C75" s="141"/>
      <c r="D75" s="142"/>
      <c r="E75" s="142"/>
      <c r="F75" s="142"/>
      <c r="G75" s="142"/>
      <c r="H75" s="142"/>
      <c r="I75" s="142"/>
      <c r="J75" s="143"/>
    </row>
    <row r="76" spans="2:10" ht="13.5">
      <c r="B76" s="37" t="s">
        <v>26</v>
      </c>
      <c r="C76" s="141" t="s">
        <v>115</v>
      </c>
      <c r="D76" s="142"/>
      <c r="E76" s="142"/>
      <c r="F76" s="142"/>
      <c r="G76" s="142"/>
      <c r="H76" s="142"/>
      <c r="I76" s="142"/>
      <c r="J76" s="143"/>
    </row>
    <row r="77" spans="2:10" ht="13.5">
      <c r="B77" s="38" t="s">
        <v>27</v>
      </c>
      <c r="C77" s="141"/>
      <c r="D77" s="142"/>
      <c r="E77" s="142"/>
      <c r="F77" s="142"/>
      <c r="G77" s="142"/>
      <c r="H77" s="142"/>
      <c r="I77" s="142"/>
      <c r="J77" s="143"/>
    </row>
    <row r="78" spans="2:10" ht="13.5">
      <c r="B78" s="37" t="s">
        <v>28</v>
      </c>
      <c r="C78" s="141" t="s">
        <v>116</v>
      </c>
      <c r="D78" s="142"/>
      <c r="E78" s="142"/>
      <c r="F78" s="142"/>
      <c r="G78" s="142"/>
      <c r="H78" s="142"/>
      <c r="I78" s="142"/>
      <c r="J78" s="143"/>
    </row>
    <row r="79" spans="2:10" ht="13.5">
      <c r="B79" s="38" t="s">
        <v>27</v>
      </c>
      <c r="C79" s="141"/>
      <c r="D79" s="142"/>
      <c r="E79" s="142"/>
      <c r="F79" s="142"/>
      <c r="G79" s="142"/>
      <c r="H79" s="142"/>
      <c r="I79" s="142"/>
      <c r="J79" s="143"/>
    </row>
    <row r="80" spans="2:10" ht="13.5">
      <c r="B80" s="162" t="s">
        <v>32</v>
      </c>
      <c r="C80" s="155" t="s">
        <v>113</v>
      </c>
      <c r="D80" s="142"/>
      <c r="E80" s="142"/>
      <c r="F80" s="142"/>
      <c r="G80" s="142"/>
      <c r="H80" s="142"/>
      <c r="I80" s="142"/>
      <c r="J80" s="143"/>
    </row>
    <row r="81" spans="2:10" ht="18.75" customHeight="1">
      <c r="B81" s="163"/>
      <c r="C81" s="155"/>
      <c r="D81" s="142"/>
      <c r="E81" s="142"/>
      <c r="F81" s="142"/>
      <c r="G81" s="142"/>
      <c r="H81" s="142"/>
      <c r="I81" s="142"/>
      <c r="J81" s="143"/>
    </row>
    <row r="82" spans="2:10" ht="13.5">
      <c r="B82" s="163"/>
      <c r="C82" s="135"/>
      <c r="D82" s="136"/>
      <c r="E82" s="136"/>
      <c r="F82" s="136"/>
      <c r="G82" s="136"/>
      <c r="H82" s="136"/>
      <c r="I82" s="136"/>
      <c r="J82" s="144"/>
    </row>
    <row r="83" spans="2:10" ht="13.5">
      <c r="B83" s="163"/>
      <c r="C83" s="72" t="s">
        <v>132</v>
      </c>
      <c r="D83" s="70"/>
      <c r="E83" s="70"/>
      <c r="F83" s="70"/>
      <c r="G83" s="70"/>
      <c r="H83" s="70"/>
      <c r="I83" s="70"/>
      <c r="J83" s="71"/>
    </row>
    <row r="84" spans="2:10" ht="13.5">
      <c r="B84" s="163"/>
      <c r="C84" s="72" t="s">
        <v>133</v>
      </c>
      <c r="D84" s="70"/>
      <c r="E84" s="70"/>
      <c r="F84" s="70"/>
      <c r="G84" s="70"/>
      <c r="H84" s="70"/>
      <c r="I84" s="70"/>
      <c r="J84" s="71"/>
    </row>
    <row r="85" spans="2:10" ht="13.5">
      <c r="B85" s="163"/>
      <c r="C85" s="72" t="s">
        <v>72</v>
      </c>
      <c r="D85" s="70"/>
      <c r="E85" s="70"/>
      <c r="F85" s="70"/>
      <c r="G85" s="70"/>
      <c r="H85" s="70"/>
      <c r="I85" s="70"/>
      <c r="J85" s="71"/>
    </row>
    <row r="86" spans="2:10" ht="13.5">
      <c r="B86" s="37" t="s">
        <v>30</v>
      </c>
      <c r="C86" s="155" t="s">
        <v>114</v>
      </c>
      <c r="D86" s="142"/>
      <c r="E86" s="142"/>
      <c r="F86" s="142"/>
      <c r="G86" s="142"/>
      <c r="H86" s="142"/>
      <c r="I86" s="142"/>
      <c r="J86" s="143"/>
    </row>
    <row r="87" spans="2:10" ht="13.5">
      <c r="B87" s="38" t="s">
        <v>31</v>
      </c>
      <c r="C87" s="141"/>
      <c r="D87" s="142"/>
      <c r="E87" s="142"/>
      <c r="F87" s="142"/>
      <c r="G87" s="142"/>
      <c r="H87" s="142"/>
      <c r="I87" s="142"/>
      <c r="J87" s="143"/>
    </row>
    <row r="88" spans="2:10" ht="13.5">
      <c r="B88" s="133" t="s">
        <v>68</v>
      </c>
      <c r="C88" s="155" t="s">
        <v>124</v>
      </c>
      <c r="D88" s="142"/>
      <c r="E88" s="142"/>
      <c r="F88" s="142"/>
      <c r="G88" s="142"/>
      <c r="H88" s="142"/>
      <c r="I88" s="142"/>
      <c r="J88" s="143"/>
    </row>
    <row r="89" spans="2:10" ht="13.5">
      <c r="B89" s="159"/>
      <c r="C89" s="141"/>
      <c r="D89" s="142"/>
      <c r="E89" s="142"/>
      <c r="F89" s="142"/>
      <c r="G89" s="142"/>
      <c r="H89" s="142"/>
      <c r="I89" s="142"/>
      <c r="J89" s="143"/>
    </row>
    <row r="90" spans="2:10" ht="13.5">
      <c r="B90" s="159"/>
      <c r="C90" s="141"/>
      <c r="D90" s="142"/>
      <c r="E90" s="142"/>
      <c r="F90" s="142"/>
      <c r="G90" s="142"/>
      <c r="H90" s="142"/>
      <c r="I90" s="142"/>
      <c r="J90" s="143"/>
    </row>
    <row r="91" spans="2:10" ht="13.5" customHeight="1">
      <c r="B91" s="156"/>
      <c r="C91" s="141"/>
      <c r="D91" s="142"/>
      <c r="E91" s="142"/>
      <c r="F91" s="142"/>
      <c r="G91" s="142"/>
      <c r="H91" s="142"/>
      <c r="I91" s="142"/>
      <c r="J91" s="143"/>
    </row>
    <row r="92" spans="2:10" ht="13.5">
      <c r="B92" s="133" t="s">
        <v>69</v>
      </c>
      <c r="C92" s="155" t="s">
        <v>126</v>
      </c>
      <c r="D92" s="142"/>
      <c r="E92" s="142"/>
      <c r="F92" s="142"/>
      <c r="G92" s="142"/>
      <c r="H92" s="142"/>
      <c r="I92" s="142"/>
      <c r="J92" s="143"/>
    </row>
    <row r="93" spans="2:10" ht="13.5">
      <c r="B93" s="154"/>
      <c r="C93" s="141"/>
      <c r="D93" s="142"/>
      <c r="E93" s="142"/>
      <c r="F93" s="142"/>
      <c r="G93" s="142"/>
      <c r="H93" s="142"/>
      <c r="I93" s="142"/>
      <c r="J93" s="143"/>
    </row>
    <row r="94" spans="2:10" ht="13.5">
      <c r="B94" s="134"/>
      <c r="C94" s="141"/>
      <c r="D94" s="142"/>
      <c r="E94" s="142"/>
      <c r="F94" s="142"/>
      <c r="G94" s="142"/>
      <c r="H94" s="142"/>
      <c r="I94" s="142"/>
      <c r="J94" s="143"/>
    </row>
    <row r="95" spans="2:10" ht="13.5">
      <c r="B95" s="39" t="s">
        <v>35</v>
      </c>
      <c r="C95" s="141" t="s">
        <v>127</v>
      </c>
      <c r="D95" s="142"/>
      <c r="E95" s="142"/>
      <c r="F95" s="142"/>
      <c r="G95" s="142"/>
      <c r="H95" s="142"/>
      <c r="I95" s="142"/>
      <c r="J95" s="143"/>
    </row>
    <row r="96" spans="2:10" ht="6" customHeight="1">
      <c r="B96" s="38" t="s">
        <v>37</v>
      </c>
      <c r="C96" s="141"/>
      <c r="D96" s="142"/>
      <c r="E96" s="142"/>
      <c r="F96" s="142"/>
      <c r="G96" s="142"/>
      <c r="H96" s="142"/>
      <c r="I96" s="142"/>
      <c r="J96" s="143"/>
    </row>
    <row r="97" ht="13.5">
      <c r="A97" s="48" t="s">
        <v>70</v>
      </c>
    </row>
    <row r="98" spans="1:6" ht="13.5">
      <c r="A98" s="1" t="s">
        <v>144</v>
      </c>
      <c r="F98" s="48" t="s">
        <v>73</v>
      </c>
    </row>
    <row r="99" spans="1:6" ht="13.5">
      <c r="A99" s="1" t="s">
        <v>121</v>
      </c>
      <c r="F99" s="1" t="s">
        <v>134</v>
      </c>
    </row>
    <row r="100" spans="1:6" ht="13.5">
      <c r="A100" s="1" t="s">
        <v>43</v>
      </c>
      <c r="F100" s="1" t="s">
        <v>42</v>
      </c>
    </row>
    <row r="101" spans="1:7" ht="13.5">
      <c r="A101" s="1" t="s">
        <v>66</v>
      </c>
      <c r="F101" s="1" t="s">
        <v>44</v>
      </c>
      <c r="G101" t="s">
        <v>45</v>
      </c>
    </row>
    <row r="107" spans="2:3" ht="15">
      <c r="B107" s="100"/>
      <c r="C107" s="100"/>
    </row>
    <row r="108" ht="15">
      <c r="B108" s="101"/>
    </row>
    <row r="109" ht="15">
      <c r="B109" s="101"/>
    </row>
    <row r="110" ht="15">
      <c r="B110" s="102"/>
    </row>
    <row r="111" ht="15">
      <c r="B111" s="103"/>
    </row>
    <row r="112" ht="15">
      <c r="B112" s="102"/>
    </row>
  </sheetData>
  <sheetProtection/>
  <mergeCells count="55">
    <mergeCell ref="B1:G1"/>
    <mergeCell ref="B10:B11"/>
    <mergeCell ref="C9:E9"/>
    <mergeCell ref="F9:H9"/>
    <mergeCell ref="G23:H23"/>
    <mergeCell ref="I9:K9"/>
    <mergeCell ref="B22:C22"/>
    <mergeCell ref="I10:J10"/>
    <mergeCell ref="C10:D10"/>
    <mergeCell ref="D22:E22"/>
    <mergeCell ref="G22:H22"/>
    <mergeCell ref="F10:G10"/>
    <mergeCell ref="B21:C21"/>
    <mergeCell ref="J22:K22"/>
    <mergeCell ref="B46:B47"/>
    <mergeCell ref="E44:E45"/>
    <mergeCell ref="D42:E43"/>
    <mergeCell ref="B42:B43"/>
    <mergeCell ref="D23:E23"/>
    <mergeCell ref="B44:C44"/>
    <mergeCell ref="C86:J87"/>
    <mergeCell ref="C76:J77"/>
    <mergeCell ref="C78:J79"/>
    <mergeCell ref="J23:K23"/>
    <mergeCell ref="B48:B49"/>
    <mergeCell ref="B54:B55"/>
    <mergeCell ref="B72:B73"/>
    <mergeCell ref="C80:J82"/>
    <mergeCell ref="B80:B85"/>
    <mergeCell ref="C72:J73"/>
    <mergeCell ref="B92:B94"/>
    <mergeCell ref="C92:J94"/>
    <mergeCell ref="F56:F57"/>
    <mergeCell ref="C95:J96"/>
    <mergeCell ref="C88:J91"/>
    <mergeCell ref="B64:B65"/>
    <mergeCell ref="B66:B67"/>
    <mergeCell ref="B74:B75"/>
    <mergeCell ref="B88:B91"/>
    <mergeCell ref="C74:J75"/>
    <mergeCell ref="B3:D3"/>
    <mergeCell ref="B2:D2"/>
    <mergeCell ref="E2:G2"/>
    <mergeCell ref="E3:G3"/>
    <mergeCell ref="H2:J2"/>
    <mergeCell ref="H3:J3"/>
    <mergeCell ref="B45:C45"/>
    <mergeCell ref="B70:B71"/>
    <mergeCell ref="C70:F71"/>
    <mergeCell ref="G70:G71"/>
    <mergeCell ref="C64:J65"/>
    <mergeCell ref="C66:J67"/>
    <mergeCell ref="B68:B69"/>
    <mergeCell ref="C68:J69"/>
    <mergeCell ref="F46:F47"/>
  </mergeCells>
  <printOptions/>
  <pageMargins left="0.1968503937007874" right="0.1968503937007874" top="0.5118110236220472" bottom="0.5511811023622047" header="0.2362204724409449" footer="0.1968503937007874"/>
  <pageSetup horizontalDpi="600" verticalDpi="600" orientation="portrait" paperSize="9" scale="96" r:id="rId3"/>
  <rowBreaks count="2" manualBreakCount="2">
    <brk id="37" max="10" man="1"/>
    <brk id="10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view="pageBreakPreview" zoomScale="110" zoomScaleSheetLayoutView="110" zoomScalePageLayoutView="0" workbookViewId="0" topLeftCell="A1">
      <selection activeCell="H47" sqref="H47"/>
    </sheetView>
  </sheetViews>
  <sheetFormatPr defaultColWidth="9.00390625" defaultRowHeight="13.5"/>
  <cols>
    <col min="1" max="1" width="4.375" style="1" customWidth="1"/>
    <col min="2" max="2" width="9.875" style="1" bestFit="1" customWidth="1"/>
    <col min="3" max="3" width="9.75390625" style="1" customWidth="1"/>
    <col min="4" max="9" width="9.375" style="1" customWidth="1"/>
    <col min="10" max="10" width="9.875" style="1" customWidth="1"/>
    <col min="11" max="11" width="9.375" style="1" customWidth="1"/>
    <col min="12" max="16384" width="9.00390625" style="1" customWidth="1"/>
  </cols>
  <sheetData>
    <row r="1" spans="2:11" ht="27" customHeight="1">
      <c r="B1" s="178" t="s">
        <v>145</v>
      </c>
      <c r="C1" s="178"/>
      <c r="D1" s="178"/>
      <c r="E1" s="178"/>
      <c r="F1" s="178"/>
      <c r="G1" s="178"/>
      <c r="H1" s="1" t="s">
        <v>58</v>
      </c>
      <c r="I1" s="2"/>
      <c r="J1" s="2"/>
      <c r="K1" s="2"/>
    </row>
    <row r="2" spans="2:10" ht="25.5" customHeight="1" thickBot="1">
      <c r="B2" s="149" t="s">
        <v>25</v>
      </c>
      <c r="C2" s="149"/>
      <c r="D2" s="149"/>
      <c r="E2" s="149" t="s">
        <v>7</v>
      </c>
      <c r="F2" s="149"/>
      <c r="G2" s="149"/>
      <c r="H2" s="150" t="s">
        <v>54</v>
      </c>
      <c r="I2" s="150"/>
      <c r="J2" s="150"/>
    </row>
    <row r="3" spans="2:10" ht="25.5" customHeight="1" thickBot="1">
      <c r="B3" s="196" t="s">
        <v>75</v>
      </c>
      <c r="C3" s="197"/>
      <c r="D3" s="198"/>
      <c r="E3" s="146"/>
      <c r="F3" s="147"/>
      <c r="G3" s="148"/>
      <c r="H3" s="151"/>
      <c r="I3" s="152"/>
      <c r="J3" s="153"/>
    </row>
    <row r="4" spans="2:10" ht="25.5" customHeight="1" thickBot="1">
      <c r="B4" s="66" t="s">
        <v>53</v>
      </c>
      <c r="C4" s="64" t="s">
        <v>52</v>
      </c>
      <c r="D4" s="65" t="s">
        <v>51</v>
      </c>
      <c r="E4" s="57" t="s">
        <v>50</v>
      </c>
      <c r="F4" s="57" t="s">
        <v>49</v>
      </c>
      <c r="G4" s="57" t="s">
        <v>48</v>
      </c>
      <c r="H4" s="57" t="s">
        <v>47</v>
      </c>
      <c r="I4" s="57" t="s">
        <v>46</v>
      </c>
      <c r="J4" s="68"/>
    </row>
    <row r="5" spans="2:11" ht="25.5" customHeight="1" thickBot="1">
      <c r="B5" s="49">
        <f>SUM(C5:I5)</f>
        <v>0</v>
      </c>
      <c r="C5" s="63"/>
      <c r="D5" s="63"/>
      <c r="E5" s="62"/>
      <c r="F5" s="63"/>
      <c r="G5" s="63"/>
      <c r="H5" s="62"/>
      <c r="I5" s="62"/>
      <c r="J5" s="55"/>
      <c r="K5" s="67"/>
    </row>
    <row r="6" spans="2:11" ht="25.5" customHeight="1">
      <c r="B6" s="5"/>
      <c r="C6" s="10"/>
      <c r="D6" s="67"/>
      <c r="E6" s="67"/>
      <c r="F6" s="69"/>
      <c r="G6" s="54"/>
      <c r="H6" s="54"/>
      <c r="I6" s="55"/>
      <c r="J6" s="55"/>
      <c r="K6" s="55"/>
    </row>
    <row r="7" spans="1:11" s="48" customFormat="1" ht="17.25">
      <c r="A7" s="74"/>
      <c r="B7" s="75" t="s">
        <v>74</v>
      </c>
      <c r="C7" s="76"/>
      <c r="D7" s="77"/>
      <c r="E7" s="77"/>
      <c r="F7" s="78"/>
      <c r="G7" s="79"/>
      <c r="H7" s="79"/>
      <c r="I7" s="80"/>
      <c r="J7" s="80"/>
      <c r="K7" s="80"/>
    </row>
    <row r="8" spans="2:11" ht="25.5" customHeight="1">
      <c r="B8" s="107"/>
      <c r="C8" s="181" t="s">
        <v>22</v>
      </c>
      <c r="D8" s="181"/>
      <c r="E8" s="181"/>
      <c r="F8" s="194" t="s">
        <v>12</v>
      </c>
      <c r="G8" s="195"/>
      <c r="H8" s="195"/>
      <c r="I8" s="192" t="s">
        <v>13</v>
      </c>
      <c r="J8" s="181"/>
      <c r="K8" s="181"/>
    </row>
    <row r="9" spans="2:11" ht="25.5" customHeight="1">
      <c r="B9" s="179"/>
      <c r="C9" s="166" t="s">
        <v>14</v>
      </c>
      <c r="D9" s="166"/>
      <c r="E9" s="11" t="s">
        <v>15</v>
      </c>
      <c r="F9" s="166" t="s">
        <v>14</v>
      </c>
      <c r="G9" s="166"/>
      <c r="H9" s="11" t="s">
        <v>15</v>
      </c>
      <c r="I9" s="186" t="s">
        <v>14</v>
      </c>
      <c r="J9" s="186"/>
      <c r="K9" s="12" t="s">
        <v>15</v>
      </c>
    </row>
    <row r="10" spans="2:11" ht="38.25" customHeight="1">
      <c r="B10" s="180"/>
      <c r="C10" s="81" t="s">
        <v>16</v>
      </c>
      <c r="D10" s="81" t="s">
        <v>9</v>
      </c>
      <c r="E10" s="81" t="s">
        <v>9</v>
      </c>
      <c r="F10" s="81" t="s">
        <v>17</v>
      </c>
      <c r="G10" s="81" t="s">
        <v>18</v>
      </c>
      <c r="H10" s="81" t="s">
        <v>19</v>
      </c>
      <c r="I10" s="81" t="s">
        <v>17</v>
      </c>
      <c r="J10" s="81" t="s">
        <v>18</v>
      </c>
      <c r="K10" s="81" t="s">
        <v>19</v>
      </c>
    </row>
    <row r="11" spans="2:11" ht="24" customHeight="1" thickBot="1">
      <c r="B11" s="23" t="s">
        <v>8</v>
      </c>
      <c r="C11" s="13">
        <v>5800</v>
      </c>
      <c r="D11" s="13">
        <v>280</v>
      </c>
      <c r="E11" s="13">
        <v>310</v>
      </c>
      <c r="F11" s="13">
        <v>2779</v>
      </c>
      <c r="G11" s="13">
        <v>12</v>
      </c>
      <c r="H11" s="13">
        <v>16</v>
      </c>
      <c r="I11" s="13">
        <v>4687</v>
      </c>
      <c r="J11" s="13">
        <v>20</v>
      </c>
      <c r="K11" s="13">
        <v>25</v>
      </c>
    </row>
    <row r="12" spans="2:13" ht="24" customHeight="1">
      <c r="B12" s="23" t="s">
        <v>117</v>
      </c>
      <c r="C12" s="33"/>
      <c r="D12" s="16"/>
      <c r="E12" s="17"/>
      <c r="F12" s="24"/>
      <c r="G12" s="16"/>
      <c r="H12" s="27"/>
      <c r="I12" s="15"/>
      <c r="J12" s="16"/>
      <c r="K12" s="17"/>
      <c r="L12" s="123">
        <f>G12+J12</f>
        <v>0</v>
      </c>
      <c r="M12" s="123">
        <f>H12+K12</f>
        <v>0</v>
      </c>
    </row>
    <row r="13" spans="2:13" ht="24" customHeight="1">
      <c r="B13" s="23" t="s">
        <v>118</v>
      </c>
      <c r="C13" s="34"/>
      <c r="D13" s="6"/>
      <c r="E13" s="7"/>
      <c r="F13" s="25"/>
      <c r="G13" s="6"/>
      <c r="H13" s="28"/>
      <c r="I13" s="9"/>
      <c r="J13" s="6"/>
      <c r="K13" s="7"/>
      <c r="L13" s="123">
        <f aca="true" t="shared" si="0" ref="L13:L18">G13+J13</f>
        <v>0</v>
      </c>
      <c r="M13" s="123">
        <f aca="true" t="shared" si="1" ref="M13:M18">H13+K13</f>
        <v>0</v>
      </c>
    </row>
    <row r="14" spans="2:13" ht="24" customHeight="1">
      <c r="B14" s="23" t="s">
        <v>2</v>
      </c>
      <c r="C14" s="34"/>
      <c r="D14" s="6"/>
      <c r="E14" s="7"/>
      <c r="F14" s="25"/>
      <c r="G14" s="6"/>
      <c r="H14" s="28"/>
      <c r="I14" s="9"/>
      <c r="J14" s="6"/>
      <c r="K14" s="7"/>
      <c r="L14" s="123">
        <f t="shared" si="0"/>
        <v>0</v>
      </c>
      <c r="M14" s="123">
        <f t="shared" si="1"/>
        <v>0</v>
      </c>
    </row>
    <row r="15" spans="2:13" ht="24" customHeight="1">
      <c r="B15" s="23" t="s">
        <v>3</v>
      </c>
      <c r="C15" s="34"/>
      <c r="D15" s="6"/>
      <c r="E15" s="7"/>
      <c r="F15" s="25"/>
      <c r="G15" s="6"/>
      <c r="H15" s="28"/>
      <c r="I15" s="9"/>
      <c r="J15" s="6"/>
      <c r="K15" s="7"/>
      <c r="L15" s="123">
        <f t="shared" si="0"/>
        <v>0</v>
      </c>
      <c r="M15" s="123">
        <f t="shared" si="1"/>
        <v>0</v>
      </c>
    </row>
    <row r="16" spans="2:13" ht="24" customHeight="1">
      <c r="B16" s="23" t="s">
        <v>4</v>
      </c>
      <c r="C16" s="34"/>
      <c r="D16" s="6"/>
      <c r="E16" s="7"/>
      <c r="F16" s="25"/>
      <c r="G16" s="6"/>
      <c r="H16" s="28"/>
      <c r="I16" s="9"/>
      <c r="J16" s="6"/>
      <c r="K16" s="7"/>
      <c r="L16" s="123">
        <f t="shared" si="0"/>
        <v>0</v>
      </c>
      <c r="M16" s="123">
        <f t="shared" si="1"/>
        <v>0</v>
      </c>
    </row>
    <row r="17" spans="2:13" ht="24" customHeight="1">
      <c r="B17" s="116" t="s">
        <v>5</v>
      </c>
      <c r="C17" s="117"/>
      <c r="D17" s="118"/>
      <c r="E17" s="119"/>
      <c r="F17" s="120"/>
      <c r="G17" s="118"/>
      <c r="H17" s="121"/>
      <c r="I17" s="122"/>
      <c r="J17" s="118"/>
      <c r="K17" s="119"/>
      <c r="L17" s="123">
        <f t="shared" si="0"/>
        <v>0</v>
      </c>
      <c r="M17" s="123">
        <f t="shared" si="1"/>
        <v>0</v>
      </c>
    </row>
    <row r="18" spans="2:13" ht="24" customHeight="1" thickBot="1">
      <c r="B18" s="116" t="s">
        <v>136</v>
      </c>
      <c r="C18" s="35"/>
      <c r="D18" s="19"/>
      <c r="E18" s="29"/>
      <c r="F18" s="18"/>
      <c r="G18" s="19"/>
      <c r="H18" s="20"/>
      <c r="I18" s="26"/>
      <c r="J18" s="19"/>
      <c r="K18" s="20"/>
      <c r="L18" s="123">
        <f t="shared" si="0"/>
        <v>0</v>
      </c>
      <c r="M18" s="123">
        <f t="shared" si="1"/>
        <v>0</v>
      </c>
    </row>
    <row r="19" spans="2:11" ht="24" customHeight="1">
      <c r="B19" s="23" t="s">
        <v>0</v>
      </c>
      <c r="C19" s="14">
        <f aca="true" t="shared" si="2" ref="C19:K19">SUM(C12:C18)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</row>
    <row r="20" spans="2:11" ht="24" customHeight="1">
      <c r="B20" s="167" t="s">
        <v>20</v>
      </c>
      <c r="C20" s="168"/>
      <c r="D20" s="21">
        <f>D19*0.36</f>
        <v>0</v>
      </c>
      <c r="E20" s="21">
        <f>E19*0.36</f>
        <v>0</v>
      </c>
      <c r="F20" s="22"/>
      <c r="G20" s="21">
        <f>G19*2.29</f>
        <v>0</v>
      </c>
      <c r="H20" s="21">
        <f>H19*2.29</f>
        <v>0</v>
      </c>
      <c r="I20" s="22"/>
      <c r="J20" s="21">
        <f>J19*6</f>
        <v>0</v>
      </c>
      <c r="K20" s="21">
        <f>K19*6</f>
        <v>0</v>
      </c>
    </row>
    <row r="21" spans="2:11" ht="24" customHeight="1">
      <c r="B21" s="167" t="s">
        <v>21</v>
      </c>
      <c r="C21" s="168"/>
      <c r="D21" s="164">
        <f>E20-D20</f>
        <v>0</v>
      </c>
      <c r="E21" s="165"/>
      <c r="F21" s="22"/>
      <c r="G21" s="164">
        <f>H20-G20</f>
        <v>0</v>
      </c>
      <c r="H21" s="165"/>
      <c r="I21" s="22"/>
      <c r="J21" s="164">
        <f>K20-J20</f>
        <v>0</v>
      </c>
      <c r="K21" s="165"/>
    </row>
    <row r="22" spans="2:11" ht="38.25" customHeight="1">
      <c r="B22" s="3"/>
      <c r="C22" s="3"/>
      <c r="D22" s="160" t="str">
        <f>'記入例'!D23:K23</f>
        <v>CO2排出係数 今年0.360
　                 昨年0.360</v>
      </c>
      <c r="E22" s="175"/>
      <c r="F22" s="3"/>
      <c r="G22" s="193" t="str">
        <f>'記入例'!G23</f>
        <v>CO2排出係数 2.29</v>
      </c>
      <c r="H22" s="193"/>
      <c r="I22" s="3"/>
      <c r="J22" s="193" t="str">
        <f>'記入例'!J23</f>
        <v>CO2排出係数 6</v>
      </c>
      <c r="K22" s="193"/>
    </row>
    <row r="23" spans="3:11" ht="21" customHeight="1">
      <c r="C23" s="30"/>
      <c r="D23" s="50" t="s">
        <v>10</v>
      </c>
      <c r="E23" s="50" t="s">
        <v>11</v>
      </c>
      <c r="G23" s="30"/>
      <c r="H23" s="50" t="s">
        <v>10</v>
      </c>
      <c r="I23" s="50" t="s">
        <v>11</v>
      </c>
      <c r="J23" s="4"/>
      <c r="K23" s="4"/>
    </row>
    <row r="24" spans="3:9" ht="21" customHeight="1">
      <c r="C24" s="50" t="s">
        <v>1</v>
      </c>
      <c r="D24" s="32">
        <f aca="true" t="shared" si="3" ref="D24:E29">D12</f>
        <v>0</v>
      </c>
      <c r="E24" s="32">
        <f t="shared" si="3"/>
        <v>0</v>
      </c>
      <c r="G24" s="50" t="s">
        <v>1</v>
      </c>
      <c r="H24" s="32">
        <f>SUM(G12,J12)</f>
        <v>0</v>
      </c>
      <c r="I24" s="32">
        <f>SUM(H12,K12)</f>
        <v>0</v>
      </c>
    </row>
    <row r="25" spans="3:9" ht="21" customHeight="1">
      <c r="C25" s="50" t="s">
        <v>2</v>
      </c>
      <c r="D25" s="32">
        <f t="shared" si="3"/>
        <v>0</v>
      </c>
      <c r="E25" s="32">
        <f t="shared" si="3"/>
        <v>0</v>
      </c>
      <c r="G25" s="50" t="s">
        <v>2</v>
      </c>
      <c r="H25" s="32">
        <f aca="true" t="shared" si="4" ref="H25:I29">SUM(G13,J13)</f>
        <v>0</v>
      </c>
      <c r="I25" s="32">
        <f t="shared" si="4"/>
        <v>0</v>
      </c>
    </row>
    <row r="26" spans="3:9" ht="21" customHeight="1">
      <c r="C26" s="50" t="s">
        <v>3</v>
      </c>
      <c r="D26" s="32">
        <f t="shared" si="3"/>
        <v>0</v>
      </c>
      <c r="E26" s="32">
        <f t="shared" si="3"/>
        <v>0</v>
      </c>
      <c r="G26" s="50" t="s">
        <v>3</v>
      </c>
      <c r="H26" s="32">
        <f t="shared" si="4"/>
        <v>0</v>
      </c>
      <c r="I26" s="32">
        <f t="shared" si="4"/>
        <v>0</v>
      </c>
    </row>
    <row r="27" spans="2:9" ht="21" customHeight="1">
      <c r="B27" s="4"/>
      <c r="C27" s="50" t="s">
        <v>4</v>
      </c>
      <c r="D27" s="32">
        <f t="shared" si="3"/>
        <v>0</v>
      </c>
      <c r="E27" s="32">
        <f t="shared" si="3"/>
        <v>0</v>
      </c>
      <c r="G27" s="50" t="s">
        <v>4</v>
      </c>
      <c r="H27" s="32">
        <f t="shared" si="4"/>
        <v>0</v>
      </c>
      <c r="I27" s="32">
        <f t="shared" si="4"/>
        <v>0</v>
      </c>
    </row>
    <row r="28" spans="2:9" ht="21" customHeight="1">
      <c r="B28" s="4"/>
      <c r="C28" s="50" t="s">
        <v>5</v>
      </c>
      <c r="D28" s="32">
        <f t="shared" si="3"/>
        <v>0</v>
      </c>
      <c r="E28" s="32">
        <f t="shared" si="3"/>
        <v>0</v>
      </c>
      <c r="G28" s="50" t="s">
        <v>5</v>
      </c>
      <c r="H28" s="32">
        <f t="shared" si="4"/>
        <v>0</v>
      </c>
      <c r="I28" s="32">
        <f t="shared" si="4"/>
        <v>0</v>
      </c>
    </row>
    <row r="29" spans="2:9" ht="21" customHeight="1">
      <c r="B29" s="4"/>
      <c r="C29" s="50" t="s">
        <v>6</v>
      </c>
      <c r="D29" s="32">
        <f t="shared" si="3"/>
        <v>0</v>
      </c>
      <c r="E29" s="32">
        <f t="shared" si="3"/>
        <v>0</v>
      </c>
      <c r="G29" s="50" t="s">
        <v>6</v>
      </c>
      <c r="H29" s="32">
        <f t="shared" si="4"/>
        <v>0</v>
      </c>
      <c r="I29" s="32">
        <f t="shared" si="4"/>
        <v>0</v>
      </c>
    </row>
    <row r="30" spans="3:5" ht="21" customHeight="1">
      <c r="C30" s="30"/>
      <c r="D30" s="30"/>
      <c r="E30" s="30"/>
    </row>
    <row r="31" ht="21" customHeight="1"/>
    <row r="32" s="8" customFormat="1" ht="15" customHeight="1"/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pans="2:11" s="8" customFormat="1" ht="15" customHeight="1">
      <c r="B39" s="1"/>
      <c r="C39" s="1"/>
      <c r="D39" s="1"/>
      <c r="E39" s="1"/>
      <c r="F39" s="1"/>
      <c r="G39" s="1" t="s">
        <v>38</v>
      </c>
      <c r="H39" s="1"/>
      <c r="I39" s="1"/>
      <c r="J39" s="1"/>
      <c r="K39" s="1"/>
    </row>
    <row r="40" spans="2:7" ht="13.5">
      <c r="B40" s="36" t="s">
        <v>29</v>
      </c>
      <c r="G40" s="1" t="s">
        <v>39</v>
      </c>
    </row>
    <row r="42" spans="2:10" ht="13.5" customHeight="1">
      <c r="B42" s="133" t="s">
        <v>78</v>
      </c>
      <c r="C42" s="82"/>
      <c r="D42" s="171" t="s">
        <v>79</v>
      </c>
      <c r="E42" s="172"/>
      <c r="F42" s="82"/>
      <c r="G42" s="91"/>
      <c r="H42" s="46"/>
      <c r="I42" s="46" t="s">
        <v>67</v>
      </c>
      <c r="J42" s="46"/>
    </row>
    <row r="43" spans="2:10" ht="14.25">
      <c r="B43" s="134"/>
      <c r="C43" s="44"/>
      <c r="D43" s="173"/>
      <c r="E43" s="174"/>
      <c r="F43" s="83"/>
      <c r="G43" s="91"/>
      <c r="H43" s="46"/>
      <c r="I43" s="46" t="s">
        <v>71</v>
      </c>
      <c r="J43" s="46"/>
    </row>
    <row r="44" spans="2:10" ht="14.25">
      <c r="B44" s="176" t="s">
        <v>104</v>
      </c>
      <c r="C44" s="177"/>
      <c r="D44" s="82"/>
      <c r="E44" s="169" t="s">
        <v>97</v>
      </c>
      <c r="F44" s="82"/>
      <c r="G44" s="188"/>
      <c r="H44" s="4"/>
      <c r="I44" s="46" t="s">
        <v>84</v>
      </c>
      <c r="J44" s="46"/>
    </row>
    <row r="45" spans="2:9" ht="14.25">
      <c r="B45" s="131" t="s">
        <v>105</v>
      </c>
      <c r="C45" s="132"/>
      <c r="D45" s="44"/>
      <c r="E45" s="170"/>
      <c r="F45" s="44"/>
      <c r="G45" s="189"/>
      <c r="H45" s="4"/>
      <c r="I45" s="46"/>
    </row>
    <row r="46" spans="2:9" ht="14.25">
      <c r="B46" s="133" t="s">
        <v>93</v>
      </c>
      <c r="C46" s="43" t="s">
        <v>94</v>
      </c>
      <c r="D46" s="43" t="s">
        <v>95</v>
      </c>
      <c r="E46" s="43" t="s">
        <v>96</v>
      </c>
      <c r="F46" s="133" t="s">
        <v>137</v>
      </c>
      <c r="G46" s="83"/>
      <c r="I46" s="46"/>
    </row>
    <row r="47" spans="2:9" ht="14.25">
      <c r="B47" s="134"/>
      <c r="C47" s="44"/>
      <c r="D47" s="44"/>
      <c r="E47" s="44"/>
      <c r="F47" s="134"/>
      <c r="G47" s="44"/>
      <c r="H47" s="46"/>
      <c r="I47" s="46"/>
    </row>
    <row r="48" spans="2:9" ht="14.25">
      <c r="B48" s="133" t="s">
        <v>112</v>
      </c>
      <c r="C48" s="45" t="s">
        <v>80</v>
      </c>
      <c r="D48" s="45" t="s">
        <v>81</v>
      </c>
      <c r="E48" s="45" t="s">
        <v>82</v>
      </c>
      <c r="F48" s="45" t="s">
        <v>83</v>
      </c>
      <c r="G48" s="91"/>
      <c r="I48" s="46"/>
    </row>
    <row r="49" spans="2:10" ht="14.25">
      <c r="B49" s="134"/>
      <c r="C49" s="44"/>
      <c r="D49" s="44"/>
      <c r="E49" s="44"/>
      <c r="F49" s="44"/>
      <c r="G49" s="91"/>
      <c r="H49" s="46"/>
      <c r="I49" s="46"/>
      <c r="J49" s="46"/>
    </row>
    <row r="50" spans="2:10" ht="14.25">
      <c r="B50" s="37" t="s">
        <v>26</v>
      </c>
      <c r="C50" s="43" t="s">
        <v>85</v>
      </c>
      <c r="D50" s="43" t="s">
        <v>86</v>
      </c>
      <c r="E50" s="43" t="s">
        <v>87</v>
      </c>
      <c r="F50" s="90" t="s">
        <v>88</v>
      </c>
      <c r="G50" s="94" t="s">
        <v>89</v>
      </c>
      <c r="H50" s="46"/>
      <c r="I50" s="109" t="s">
        <v>128</v>
      </c>
      <c r="J50" s="46"/>
    </row>
    <row r="51" spans="2:10" ht="14.25">
      <c r="B51" s="38" t="s">
        <v>27</v>
      </c>
      <c r="C51" s="44"/>
      <c r="D51" s="44"/>
      <c r="E51" s="44"/>
      <c r="F51" s="41"/>
      <c r="G51" s="92"/>
      <c r="H51" s="47" t="s">
        <v>27</v>
      </c>
      <c r="I51" s="51" t="e">
        <f>(E19-D19)/E19</f>
        <v>#DIV/0!</v>
      </c>
      <c r="J51" s="52"/>
    </row>
    <row r="52" spans="2:10" ht="14.25">
      <c r="B52" s="37" t="s">
        <v>28</v>
      </c>
      <c r="C52" s="43" t="s">
        <v>85</v>
      </c>
      <c r="D52" s="43" t="s">
        <v>86</v>
      </c>
      <c r="E52" s="43" t="s">
        <v>87</v>
      </c>
      <c r="F52" s="90" t="s">
        <v>88</v>
      </c>
      <c r="G52" s="94" t="s">
        <v>89</v>
      </c>
      <c r="H52" s="47"/>
      <c r="I52" s="110" t="s">
        <v>40</v>
      </c>
      <c r="J52" s="111" t="s">
        <v>41</v>
      </c>
    </row>
    <row r="53" spans="2:10" ht="14.25">
      <c r="B53" s="38" t="s">
        <v>27</v>
      </c>
      <c r="C53" s="44"/>
      <c r="D53" s="44"/>
      <c r="E53" s="44"/>
      <c r="F53" s="44"/>
      <c r="G53" s="92"/>
      <c r="H53" s="47" t="s">
        <v>27</v>
      </c>
      <c r="I53" s="51" t="e">
        <f>(H19-G19)/H19</f>
        <v>#DIV/0!</v>
      </c>
      <c r="J53" s="53" t="e">
        <f>(K19-J19)/K19</f>
        <v>#DIV/0!</v>
      </c>
    </row>
    <row r="54" spans="2:10" ht="14.25">
      <c r="B54" s="161" t="s">
        <v>32</v>
      </c>
      <c r="C54" s="43" t="s">
        <v>90</v>
      </c>
      <c r="D54" s="43" t="s">
        <v>91</v>
      </c>
      <c r="E54" s="43" t="s">
        <v>92</v>
      </c>
      <c r="F54" s="46"/>
      <c r="G54" s="46"/>
      <c r="H54" s="46"/>
      <c r="I54" s="46"/>
      <c r="J54" s="46"/>
    </row>
    <row r="55" spans="2:10" ht="14.25">
      <c r="B55" s="156"/>
      <c r="C55" s="44"/>
      <c r="D55" s="44"/>
      <c r="E55" s="44"/>
      <c r="F55" s="46"/>
      <c r="G55" s="108"/>
      <c r="H55" s="108"/>
      <c r="I55" s="108"/>
      <c r="J55" s="46"/>
    </row>
    <row r="56" spans="2:10" ht="14.25">
      <c r="B56" s="37" t="s">
        <v>30</v>
      </c>
      <c r="C56" s="82"/>
      <c r="D56" s="37" t="s">
        <v>30</v>
      </c>
      <c r="E56" s="40"/>
      <c r="F56" s="133" t="s">
        <v>101</v>
      </c>
      <c r="G56" s="43" t="s">
        <v>33</v>
      </c>
      <c r="H56" s="43" t="s">
        <v>34</v>
      </c>
      <c r="I56" s="43" t="s">
        <v>100</v>
      </c>
      <c r="J56" s="46"/>
    </row>
    <row r="57" spans="2:10" ht="14.25">
      <c r="B57" s="38" t="s">
        <v>31</v>
      </c>
      <c r="C57" s="44"/>
      <c r="D57" s="38" t="s">
        <v>98</v>
      </c>
      <c r="E57" s="42"/>
      <c r="F57" s="156"/>
      <c r="G57" s="44"/>
      <c r="H57" s="44"/>
      <c r="I57" s="44"/>
      <c r="J57" s="46"/>
    </row>
    <row r="58" spans="2:10" ht="14.25">
      <c r="B58" s="95" t="s">
        <v>102</v>
      </c>
      <c r="C58" s="82"/>
      <c r="D58" s="37" t="s">
        <v>35</v>
      </c>
      <c r="E58" s="82"/>
      <c r="G58" s="96"/>
      <c r="H58" s="96"/>
      <c r="I58" s="96"/>
      <c r="J58" s="96"/>
    </row>
    <row r="59" spans="2:10" ht="14.25">
      <c r="B59" s="104" t="s">
        <v>103</v>
      </c>
      <c r="C59" s="44"/>
      <c r="D59" s="38" t="s">
        <v>36</v>
      </c>
      <c r="E59" s="44"/>
      <c r="G59" s="96"/>
      <c r="H59" s="96"/>
      <c r="I59" s="96"/>
      <c r="J59" s="96"/>
    </row>
    <row r="60" spans="2:10" ht="14.25">
      <c r="B60" s="39" t="s">
        <v>35</v>
      </c>
      <c r="C60" s="45" t="s">
        <v>59</v>
      </c>
      <c r="D60" s="45" t="s">
        <v>60</v>
      </c>
      <c r="E60" s="45" t="s">
        <v>61</v>
      </c>
      <c r="F60" s="45" t="s">
        <v>62</v>
      </c>
      <c r="G60" s="45" t="s">
        <v>63</v>
      </c>
      <c r="H60" s="45" t="s">
        <v>64</v>
      </c>
      <c r="I60" s="45" t="s">
        <v>65</v>
      </c>
      <c r="J60" s="45" t="s">
        <v>99</v>
      </c>
    </row>
    <row r="61" spans="2:10" ht="14.25">
      <c r="B61" s="38" t="s">
        <v>37</v>
      </c>
      <c r="C61" s="44"/>
      <c r="D61" s="44"/>
      <c r="E61" s="44"/>
      <c r="F61" s="44"/>
      <c r="G61" s="44"/>
      <c r="H61" s="44"/>
      <c r="I61" s="44"/>
      <c r="J61" s="44"/>
    </row>
    <row r="62" ht="14.25">
      <c r="B62" s="8"/>
    </row>
    <row r="63" ht="13.5">
      <c r="B63" s="106" t="s">
        <v>111</v>
      </c>
    </row>
    <row r="64" spans="2:10" ht="13.5">
      <c r="B64" s="133" t="s">
        <v>78</v>
      </c>
      <c r="C64" s="141" t="s">
        <v>109</v>
      </c>
      <c r="D64" s="142"/>
      <c r="E64" s="142"/>
      <c r="F64" s="142"/>
      <c r="G64" s="142"/>
      <c r="H64" s="142"/>
      <c r="I64" s="142"/>
      <c r="J64" s="143"/>
    </row>
    <row r="65" spans="2:10" ht="13.5">
      <c r="B65" s="134"/>
      <c r="C65" s="141"/>
      <c r="D65" s="142"/>
      <c r="E65" s="142"/>
      <c r="F65" s="142"/>
      <c r="G65" s="142"/>
      <c r="H65" s="142"/>
      <c r="I65" s="142"/>
      <c r="J65" s="143"/>
    </row>
    <row r="66" spans="2:10" ht="13.5">
      <c r="B66" s="133" t="s">
        <v>79</v>
      </c>
      <c r="C66" s="141" t="s">
        <v>138</v>
      </c>
      <c r="D66" s="142"/>
      <c r="E66" s="142"/>
      <c r="F66" s="142"/>
      <c r="G66" s="142"/>
      <c r="H66" s="142"/>
      <c r="I66" s="142"/>
      <c r="J66" s="143"/>
    </row>
    <row r="67" spans="2:10" ht="13.5">
      <c r="B67" s="134"/>
      <c r="C67" s="141"/>
      <c r="D67" s="142"/>
      <c r="E67" s="142"/>
      <c r="F67" s="142"/>
      <c r="G67" s="142"/>
      <c r="H67" s="142"/>
      <c r="I67" s="142"/>
      <c r="J67" s="143"/>
    </row>
    <row r="68" spans="2:10" ht="13.5">
      <c r="B68" s="133" t="s">
        <v>142</v>
      </c>
      <c r="C68" s="135" t="s">
        <v>143</v>
      </c>
      <c r="D68" s="136"/>
      <c r="E68" s="136"/>
      <c r="F68" s="136"/>
      <c r="G68" s="136"/>
      <c r="H68" s="136"/>
      <c r="I68" s="136"/>
      <c r="J68" s="144"/>
    </row>
    <row r="69" spans="2:10" ht="13.5">
      <c r="B69" s="134"/>
      <c r="C69" s="137"/>
      <c r="D69" s="138"/>
      <c r="E69" s="138"/>
      <c r="F69" s="138"/>
      <c r="G69" s="138"/>
      <c r="H69" s="138"/>
      <c r="I69" s="138"/>
      <c r="J69" s="145"/>
    </row>
    <row r="70" spans="2:10" ht="13.5">
      <c r="B70" s="133" t="s">
        <v>106</v>
      </c>
      <c r="C70" s="135" t="s">
        <v>110</v>
      </c>
      <c r="D70" s="136"/>
      <c r="E70" s="136"/>
      <c r="F70" s="136"/>
      <c r="G70" s="139" t="s">
        <v>93</v>
      </c>
      <c r="H70" s="112" t="s">
        <v>130</v>
      </c>
      <c r="I70" s="112"/>
      <c r="J70" s="113"/>
    </row>
    <row r="71" spans="2:10" ht="13.5">
      <c r="B71" s="134"/>
      <c r="C71" s="137"/>
      <c r="D71" s="138"/>
      <c r="E71" s="138"/>
      <c r="F71" s="138"/>
      <c r="G71" s="140"/>
      <c r="H71" s="114" t="s">
        <v>131</v>
      </c>
      <c r="I71" s="114"/>
      <c r="J71" s="115"/>
    </row>
    <row r="72" spans="2:10" ht="13.5">
      <c r="B72" s="190" t="s">
        <v>119</v>
      </c>
      <c r="C72" s="135" t="s">
        <v>108</v>
      </c>
      <c r="D72" s="136"/>
      <c r="E72" s="136"/>
      <c r="F72" s="136"/>
      <c r="G72" s="136"/>
      <c r="H72" s="136"/>
      <c r="I72" s="136"/>
      <c r="J72" s="144"/>
    </row>
    <row r="73" spans="2:10" ht="13.5">
      <c r="B73" s="191"/>
      <c r="C73" s="137"/>
      <c r="D73" s="138"/>
      <c r="E73" s="138"/>
      <c r="F73" s="138"/>
      <c r="G73" s="138"/>
      <c r="H73" s="138"/>
      <c r="I73" s="138"/>
      <c r="J73" s="145"/>
    </row>
    <row r="74" spans="2:10" ht="13.5">
      <c r="B74" s="157" t="s">
        <v>122</v>
      </c>
      <c r="C74" s="155" t="s">
        <v>139</v>
      </c>
      <c r="D74" s="142"/>
      <c r="E74" s="142"/>
      <c r="F74" s="142"/>
      <c r="G74" s="142"/>
      <c r="H74" s="142"/>
      <c r="I74" s="142"/>
      <c r="J74" s="143"/>
    </row>
    <row r="75" spans="2:10" ht="13.5">
      <c r="B75" s="158"/>
      <c r="C75" s="141"/>
      <c r="D75" s="142"/>
      <c r="E75" s="142"/>
      <c r="F75" s="142"/>
      <c r="G75" s="142"/>
      <c r="H75" s="142"/>
      <c r="I75" s="142"/>
      <c r="J75" s="143"/>
    </row>
    <row r="76" spans="2:10" ht="13.5">
      <c r="B76" s="37" t="s">
        <v>26</v>
      </c>
      <c r="C76" s="141" t="s">
        <v>140</v>
      </c>
      <c r="D76" s="142"/>
      <c r="E76" s="142"/>
      <c r="F76" s="142"/>
      <c r="G76" s="142"/>
      <c r="H76" s="142"/>
      <c r="I76" s="142"/>
      <c r="J76" s="143"/>
    </row>
    <row r="77" spans="2:10" ht="13.5">
      <c r="B77" s="38" t="s">
        <v>27</v>
      </c>
      <c r="C77" s="141"/>
      <c r="D77" s="142"/>
      <c r="E77" s="142"/>
      <c r="F77" s="142"/>
      <c r="G77" s="142"/>
      <c r="H77" s="142"/>
      <c r="I77" s="142"/>
      <c r="J77" s="143"/>
    </row>
    <row r="78" spans="2:10" ht="13.5">
      <c r="B78" s="37" t="s">
        <v>28</v>
      </c>
      <c r="C78" s="141" t="s">
        <v>141</v>
      </c>
      <c r="D78" s="142"/>
      <c r="E78" s="142"/>
      <c r="F78" s="142"/>
      <c r="G78" s="142"/>
      <c r="H78" s="142"/>
      <c r="I78" s="142"/>
      <c r="J78" s="143"/>
    </row>
    <row r="79" spans="2:10" ht="13.5">
      <c r="B79" s="38" t="s">
        <v>27</v>
      </c>
      <c r="C79" s="141"/>
      <c r="D79" s="142"/>
      <c r="E79" s="142"/>
      <c r="F79" s="142"/>
      <c r="G79" s="142"/>
      <c r="H79" s="142"/>
      <c r="I79" s="142"/>
      <c r="J79" s="143"/>
    </row>
    <row r="80" spans="2:10" ht="13.5">
      <c r="B80" s="157" t="s">
        <v>120</v>
      </c>
      <c r="C80" s="155" t="s">
        <v>113</v>
      </c>
      <c r="D80" s="142"/>
      <c r="E80" s="142"/>
      <c r="F80" s="142"/>
      <c r="G80" s="142"/>
      <c r="H80" s="142"/>
      <c r="I80" s="142"/>
      <c r="J80" s="143"/>
    </row>
    <row r="81" spans="2:10" ht="13.5">
      <c r="B81" s="187"/>
      <c r="C81" s="155"/>
      <c r="D81" s="142"/>
      <c r="E81" s="142"/>
      <c r="F81" s="142"/>
      <c r="G81" s="142"/>
      <c r="H81" s="142"/>
      <c r="I81" s="142"/>
      <c r="J81" s="143"/>
    </row>
    <row r="82" spans="2:10" ht="13.5">
      <c r="B82" s="187"/>
      <c r="C82" s="135"/>
      <c r="D82" s="136"/>
      <c r="E82" s="136"/>
      <c r="F82" s="136"/>
      <c r="G82" s="136"/>
      <c r="H82" s="136"/>
      <c r="I82" s="136"/>
      <c r="J82" s="144"/>
    </row>
    <row r="83" spans="2:10" ht="13.5">
      <c r="B83" s="187"/>
      <c r="C83" s="72" t="s">
        <v>132</v>
      </c>
      <c r="D83" s="70"/>
      <c r="E83" s="70"/>
      <c r="F83" s="70"/>
      <c r="G83" s="70"/>
      <c r="H83" s="70"/>
      <c r="I83" s="70"/>
      <c r="J83" s="71"/>
    </row>
    <row r="84" spans="2:10" ht="13.5">
      <c r="B84" s="187"/>
      <c r="C84" s="72" t="s">
        <v>135</v>
      </c>
      <c r="D84" s="70"/>
      <c r="E84" s="70"/>
      <c r="F84" s="70"/>
      <c r="G84" s="70"/>
      <c r="H84" s="70"/>
      <c r="I84" s="70"/>
      <c r="J84" s="71"/>
    </row>
    <row r="85" spans="2:10" ht="13.5">
      <c r="B85" s="187"/>
      <c r="C85" s="72" t="s">
        <v>72</v>
      </c>
      <c r="D85" s="70"/>
      <c r="E85" s="70"/>
      <c r="F85" s="70"/>
      <c r="G85" s="70"/>
      <c r="H85" s="70"/>
      <c r="I85" s="70"/>
      <c r="J85" s="71"/>
    </row>
    <row r="86" spans="2:10" ht="13.5">
      <c r="B86" s="37" t="s">
        <v>30</v>
      </c>
      <c r="C86" s="155" t="s">
        <v>114</v>
      </c>
      <c r="D86" s="142"/>
      <c r="E86" s="142"/>
      <c r="F86" s="142"/>
      <c r="G86" s="142"/>
      <c r="H86" s="142"/>
      <c r="I86" s="142"/>
      <c r="J86" s="143"/>
    </row>
    <row r="87" spans="2:10" ht="13.5">
      <c r="B87" s="38" t="s">
        <v>31</v>
      </c>
      <c r="C87" s="141"/>
      <c r="D87" s="142"/>
      <c r="E87" s="142"/>
      <c r="F87" s="142"/>
      <c r="G87" s="142"/>
      <c r="H87" s="142"/>
      <c r="I87" s="142"/>
      <c r="J87" s="143"/>
    </row>
    <row r="88" spans="2:10" ht="13.5">
      <c r="B88" s="133" t="s">
        <v>68</v>
      </c>
      <c r="C88" s="155" t="s">
        <v>125</v>
      </c>
      <c r="D88" s="142"/>
      <c r="E88" s="142"/>
      <c r="F88" s="142"/>
      <c r="G88" s="142"/>
      <c r="H88" s="142"/>
      <c r="I88" s="142"/>
      <c r="J88" s="143"/>
    </row>
    <row r="89" spans="2:10" ht="13.5">
      <c r="B89" s="159"/>
      <c r="C89" s="141"/>
      <c r="D89" s="142"/>
      <c r="E89" s="142"/>
      <c r="F89" s="142"/>
      <c r="G89" s="142"/>
      <c r="H89" s="142"/>
      <c r="I89" s="142"/>
      <c r="J89" s="143"/>
    </row>
    <row r="90" spans="2:10" ht="13.5">
      <c r="B90" s="159"/>
      <c r="C90" s="141"/>
      <c r="D90" s="142"/>
      <c r="E90" s="142"/>
      <c r="F90" s="142"/>
      <c r="G90" s="142"/>
      <c r="H90" s="142"/>
      <c r="I90" s="142"/>
      <c r="J90" s="143"/>
    </row>
    <row r="91" spans="2:10" ht="13.5">
      <c r="B91" s="156"/>
      <c r="C91" s="141"/>
      <c r="D91" s="142"/>
      <c r="E91" s="142"/>
      <c r="F91" s="142"/>
      <c r="G91" s="142"/>
      <c r="H91" s="142"/>
      <c r="I91" s="142"/>
      <c r="J91" s="143"/>
    </row>
    <row r="92" spans="2:10" ht="13.5">
      <c r="B92" s="133" t="s">
        <v>69</v>
      </c>
      <c r="C92" s="155" t="s">
        <v>126</v>
      </c>
      <c r="D92" s="142"/>
      <c r="E92" s="142"/>
      <c r="F92" s="142"/>
      <c r="G92" s="142"/>
      <c r="H92" s="142"/>
      <c r="I92" s="142"/>
      <c r="J92" s="143"/>
    </row>
    <row r="93" spans="2:10" ht="13.5">
      <c r="B93" s="154"/>
      <c r="C93" s="141"/>
      <c r="D93" s="142"/>
      <c r="E93" s="142"/>
      <c r="F93" s="142"/>
      <c r="G93" s="142"/>
      <c r="H93" s="142"/>
      <c r="I93" s="142"/>
      <c r="J93" s="143"/>
    </row>
    <row r="94" spans="2:10" ht="13.5">
      <c r="B94" s="134"/>
      <c r="C94" s="141"/>
      <c r="D94" s="142"/>
      <c r="E94" s="142"/>
      <c r="F94" s="142"/>
      <c r="G94" s="142"/>
      <c r="H94" s="142"/>
      <c r="I94" s="142"/>
      <c r="J94" s="143"/>
    </row>
    <row r="95" spans="2:10" ht="13.5">
      <c r="B95" s="39" t="s">
        <v>35</v>
      </c>
      <c r="C95" s="141" t="s">
        <v>127</v>
      </c>
      <c r="D95" s="142"/>
      <c r="E95" s="142"/>
      <c r="F95" s="142"/>
      <c r="G95" s="142"/>
      <c r="H95" s="142"/>
      <c r="I95" s="142"/>
      <c r="J95" s="143"/>
    </row>
    <row r="96" spans="2:10" ht="13.5">
      <c r="B96" s="38" t="s">
        <v>37</v>
      </c>
      <c r="C96" s="141"/>
      <c r="D96" s="142"/>
      <c r="E96" s="142"/>
      <c r="F96" s="142"/>
      <c r="G96" s="142"/>
      <c r="H96" s="142"/>
      <c r="I96" s="142"/>
      <c r="J96" s="143"/>
    </row>
    <row r="98" spans="1:6" ht="13.5">
      <c r="A98" s="48" t="s">
        <v>70</v>
      </c>
      <c r="F98" s="48" t="s">
        <v>73</v>
      </c>
    </row>
    <row r="99" spans="1:6" ht="13.5">
      <c r="A99" s="1" t="s">
        <v>144</v>
      </c>
      <c r="F99" s="1" t="s">
        <v>134</v>
      </c>
    </row>
    <row r="100" spans="1:6" ht="13.5">
      <c r="A100" s="1" t="s">
        <v>121</v>
      </c>
      <c r="F100" s="1" t="s">
        <v>42</v>
      </c>
    </row>
    <row r="101" spans="1:7" ht="13.5">
      <c r="A101" s="1" t="s">
        <v>43</v>
      </c>
      <c r="F101" s="1" t="s">
        <v>44</v>
      </c>
      <c r="G101" t="s">
        <v>45</v>
      </c>
    </row>
    <row r="102" ht="13.5">
      <c r="A102" s="1" t="s">
        <v>66</v>
      </c>
    </row>
  </sheetData>
  <sheetProtection/>
  <mergeCells count="56">
    <mergeCell ref="C8:E8"/>
    <mergeCell ref="F8:H8"/>
    <mergeCell ref="D21:E21"/>
    <mergeCell ref="G21:H21"/>
    <mergeCell ref="B1:G1"/>
    <mergeCell ref="B9:B10"/>
    <mergeCell ref="B2:D2"/>
    <mergeCell ref="E2:G2"/>
    <mergeCell ref="H2:J2"/>
    <mergeCell ref="B3:D3"/>
    <mergeCell ref="E3:G3"/>
    <mergeCell ref="H3:J3"/>
    <mergeCell ref="F56:F57"/>
    <mergeCell ref="B64:B65"/>
    <mergeCell ref="I8:K8"/>
    <mergeCell ref="G22:H22"/>
    <mergeCell ref="J22:K22"/>
    <mergeCell ref="C9:D9"/>
    <mergeCell ref="F9:G9"/>
    <mergeCell ref="I9:J9"/>
    <mergeCell ref="B20:C20"/>
    <mergeCell ref="B21:C21"/>
    <mergeCell ref="B92:B94"/>
    <mergeCell ref="C92:J94"/>
    <mergeCell ref="B45:C45"/>
    <mergeCell ref="B46:B47"/>
    <mergeCell ref="D42:E43"/>
    <mergeCell ref="B70:B71"/>
    <mergeCell ref="C70:F71"/>
    <mergeCell ref="G70:G71"/>
    <mergeCell ref="C88:J91"/>
    <mergeCell ref="C64:J65"/>
    <mergeCell ref="B66:B67"/>
    <mergeCell ref="C66:J67"/>
    <mergeCell ref="B68:B69"/>
    <mergeCell ref="C68:J69"/>
    <mergeCell ref="J21:K21"/>
    <mergeCell ref="D22:E22"/>
    <mergeCell ref="B42:B43"/>
    <mergeCell ref="B44:C44"/>
    <mergeCell ref="E44:E45"/>
    <mergeCell ref="B74:B75"/>
    <mergeCell ref="C74:J75"/>
    <mergeCell ref="B48:B49"/>
    <mergeCell ref="B54:B55"/>
    <mergeCell ref="G44:G45"/>
    <mergeCell ref="F46:F47"/>
    <mergeCell ref="C95:J96"/>
    <mergeCell ref="C76:J77"/>
    <mergeCell ref="C78:J79"/>
    <mergeCell ref="B80:B85"/>
    <mergeCell ref="C80:J82"/>
    <mergeCell ref="C86:J87"/>
    <mergeCell ref="B72:B73"/>
    <mergeCell ref="C72:J73"/>
    <mergeCell ref="B88:B91"/>
  </mergeCells>
  <printOptions/>
  <pageMargins left="0.1968503937007874" right="0.1968503937007874" top="0.61" bottom="0.4" header="0.2362204724409449" footer="0.1968503937007874"/>
  <pageSetup horizontalDpi="600" verticalDpi="600" orientation="portrait" paperSize="9" scale="97" r:id="rId3"/>
  <rowBreaks count="1" manualBreakCount="1">
    <brk id="38" max="10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tabSelected="1" zoomScalePageLayoutView="0" workbookViewId="0" topLeftCell="A13">
      <selection activeCell="A1" sqref="A1"/>
    </sheetView>
  </sheetViews>
  <sheetFormatPr defaultColWidth="9.00390625" defaultRowHeight="13.5"/>
  <sheetData/>
  <sheetProtection/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colBreaks count="1" manualBreakCount="1">
    <brk id="8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a037</dc:creator>
  <cp:keywords/>
  <dc:description/>
  <cp:lastModifiedBy>摂津市</cp:lastModifiedBy>
  <cp:lastPrinted>2021-05-06T07:35:14Z</cp:lastPrinted>
  <dcterms:created xsi:type="dcterms:W3CDTF">2009-09-17T06:28:04Z</dcterms:created>
  <dcterms:modified xsi:type="dcterms:W3CDTF">2024-03-22T00:52:44Z</dcterms:modified>
  <cp:category/>
  <cp:version/>
  <cp:contentType/>
  <cp:contentStatus/>
</cp:coreProperties>
</file>